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watchgroup.net\tis\Dept\d_mkin\2026\E-Commerce\3. Roadmap-Projects\RGAA France\"/>
    </mc:Choice>
  </mc:AlternateContent>
  <xr:revisionPtr revIDLastSave="0" documentId="13_ncr:1_{7AA15CE9-79D8-4B0D-AA1B-0999C543475D}" xr6:coauthVersionLast="47" xr6:coauthVersionMax="47" xr10:uidLastSave="{00000000-0000-0000-0000-000000000000}"/>
  <bookViews>
    <workbookView xWindow="-120" yWindow="-120" windowWidth="29040" windowHeight="17520" activeTab="10" xr2:uid="{059485DF-F0DB-4F22-AF64-F8E424CC7DF8}"/>
  </bookViews>
  <sheets>
    <sheet name="Mode_d'emploi" sheetId="1" r:id="rId1"/>
    <sheet name="Échantillon" sheetId="2" r:id="rId2"/>
    <sheet name="Critères" sheetId="3" r:id="rId3"/>
    <sheet name="Synthèse" sheetId="4" r:id="rId4"/>
    <sheet name="BaseDeCalcul" sheetId="5" r:id="rId5"/>
    <sheet name="P01" sheetId="6" r:id="rId6"/>
    <sheet name="P02" sheetId="7" r:id="rId7"/>
    <sheet name="P03" sheetId="8" r:id="rId8"/>
    <sheet name="P04" sheetId="9" r:id="rId9"/>
    <sheet name="P05" sheetId="10" r:id="rId10"/>
    <sheet name="P06" sheetId="11" r:id="rId11"/>
    <sheet name="P07" sheetId="12" r:id="rId12"/>
    <sheet name="P08" sheetId="13" r:id="rId13"/>
    <sheet name="P09" sheetId="14" r:id="rId14"/>
    <sheet name="P10" sheetId="15" r:id="rId15"/>
    <sheet name="P11" sheetId="16" r:id="rId16"/>
    <sheet name="P12" sheetId="17" r:id="rId17"/>
    <sheet name="P13" sheetId="18" r:id="rId18"/>
    <sheet name="P14" sheetId="19" r:id="rId19"/>
    <sheet name="P15" sheetId="20" r:id="rId20"/>
    <sheet name="P16" sheetId="21" r:id="rId21"/>
    <sheet name="P17" sheetId="22" r:id="rId22"/>
    <sheet name="P18" sheetId="23" r:id="rId23"/>
    <sheet name="P19" sheetId="24" r:id="rId24"/>
    <sheet name="P20" sheetId="25" r:id="rId25"/>
  </sheets>
  <definedNames>
    <definedName name="_xlnm.Print_Area" localSheetId="2">Critères!$A$1:$C$108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25" l="1"/>
  <c r="B93" i="25"/>
  <c r="C92" i="25"/>
  <c r="B92" i="25"/>
  <c r="C91" i="25"/>
  <c r="B91" i="25"/>
  <c r="C90" i="25"/>
  <c r="B90" i="25"/>
  <c r="C89" i="25"/>
  <c r="B89" i="25"/>
  <c r="C93" i="24"/>
  <c r="B93" i="24"/>
  <c r="C92" i="24"/>
  <c r="B92" i="24"/>
  <c r="C91" i="24"/>
  <c r="B91" i="24"/>
  <c r="C90" i="24"/>
  <c r="B90" i="24"/>
  <c r="C89" i="24"/>
  <c r="B89" i="24"/>
  <c r="C93" i="23"/>
  <c r="B93" i="23"/>
  <c r="C92" i="23"/>
  <c r="B92" i="23"/>
  <c r="C91" i="23"/>
  <c r="B91" i="23"/>
  <c r="C90" i="23"/>
  <c r="B90" i="23"/>
  <c r="C89" i="23"/>
  <c r="B89" i="23"/>
  <c r="C93" i="22"/>
  <c r="B93" i="22"/>
  <c r="C92" i="22"/>
  <c r="B92" i="22"/>
  <c r="C91" i="22"/>
  <c r="B91" i="22"/>
  <c r="C90" i="22"/>
  <c r="B90" i="22"/>
  <c r="C89" i="22"/>
  <c r="B89" i="22"/>
  <c r="C93" i="21"/>
  <c r="B93" i="21"/>
  <c r="C92" i="21"/>
  <c r="B92" i="21"/>
  <c r="C91" i="21"/>
  <c r="B91" i="21"/>
  <c r="C90" i="21"/>
  <c r="B90" i="21"/>
  <c r="C89" i="21"/>
  <c r="B89" i="21"/>
  <c r="C93" i="20"/>
  <c r="B93" i="20"/>
  <c r="C92" i="20"/>
  <c r="B92" i="20"/>
  <c r="C91" i="20"/>
  <c r="B91" i="20"/>
  <c r="C90" i="20"/>
  <c r="B90" i="20"/>
  <c r="C89" i="20"/>
  <c r="B89" i="20"/>
  <c r="C93" i="19"/>
  <c r="B93" i="19"/>
  <c r="C92" i="19"/>
  <c r="B92" i="19"/>
  <c r="C91" i="19"/>
  <c r="B91" i="19"/>
  <c r="C90" i="19"/>
  <c r="B90" i="19"/>
  <c r="C89" i="19"/>
  <c r="B89" i="19"/>
  <c r="C93" i="18"/>
  <c r="B93" i="18"/>
  <c r="C92" i="18"/>
  <c r="B92" i="18"/>
  <c r="C91" i="18"/>
  <c r="B91" i="18"/>
  <c r="C90" i="18"/>
  <c r="B90" i="18"/>
  <c r="C89" i="18"/>
  <c r="B89" i="18"/>
  <c r="C93" i="17"/>
  <c r="B93" i="17"/>
  <c r="C92" i="17"/>
  <c r="B92" i="17"/>
  <c r="C91" i="17"/>
  <c r="B91" i="17"/>
  <c r="C90" i="17"/>
  <c r="B90" i="17"/>
  <c r="C89" i="17"/>
  <c r="B89" i="17"/>
  <c r="C93" i="16"/>
  <c r="B93" i="16"/>
  <c r="C92" i="16"/>
  <c r="B92" i="16"/>
  <c r="C91" i="16"/>
  <c r="B91" i="16"/>
  <c r="C90" i="16"/>
  <c r="B90" i="16"/>
  <c r="C89" i="16"/>
  <c r="B89" i="16"/>
  <c r="C93" i="15"/>
  <c r="B93" i="15"/>
  <c r="C92" i="15"/>
  <c r="B92" i="15"/>
  <c r="C91" i="15"/>
  <c r="B91" i="15"/>
  <c r="C90" i="15"/>
  <c r="B90" i="15"/>
  <c r="C89" i="15"/>
  <c r="B89" i="15"/>
  <c r="C93" i="14"/>
  <c r="B93" i="14"/>
  <c r="C92" i="14"/>
  <c r="B92" i="14"/>
  <c r="C91" i="14"/>
  <c r="B91" i="14"/>
  <c r="C90" i="14"/>
  <c r="B90" i="14"/>
  <c r="C89" i="14"/>
  <c r="B89" i="14"/>
  <c r="C93" i="13"/>
  <c r="B93" i="13"/>
  <c r="C92" i="13"/>
  <c r="B92" i="13"/>
  <c r="C91" i="13"/>
  <c r="B91" i="13"/>
  <c r="C90" i="13"/>
  <c r="B90" i="13"/>
  <c r="C89" i="13"/>
  <c r="B89" i="13"/>
  <c r="C93" i="12"/>
  <c r="B93" i="12"/>
  <c r="C92" i="12"/>
  <c r="B92" i="12"/>
  <c r="C91" i="12"/>
  <c r="B91" i="12"/>
  <c r="C90" i="12"/>
  <c r="B90" i="12"/>
  <c r="C89" i="12"/>
  <c r="B89" i="12"/>
  <c r="C93" i="11"/>
  <c r="B93" i="11"/>
  <c r="C92" i="11"/>
  <c r="B92" i="11"/>
  <c r="C91" i="11"/>
  <c r="B91" i="11"/>
  <c r="C90" i="11"/>
  <c r="B90" i="11"/>
  <c r="C89" i="11"/>
  <c r="B89" i="11"/>
  <c r="C93" i="10"/>
  <c r="B93" i="10"/>
  <c r="C92" i="10"/>
  <c r="B92" i="10"/>
  <c r="C91" i="10"/>
  <c r="B91" i="10"/>
  <c r="C90" i="10"/>
  <c r="B90" i="10"/>
  <c r="C89" i="10"/>
  <c r="B89" i="10"/>
  <c r="C93" i="9"/>
  <c r="B93" i="9"/>
  <c r="C92" i="9"/>
  <c r="B92" i="9"/>
  <c r="C91" i="9"/>
  <c r="B91" i="9"/>
  <c r="C90" i="9"/>
  <c r="B90" i="9"/>
  <c r="C89" i="9"/>
  <c r="B89" i="9"/>
  <c r="Q9" i="4"/>
  <c r="C109" i="25" l="1"/>
  <c r="B109" i="25"/>
  <c r="C108" i="25"/>
  <c r="B108" i="25"/>
  <c r="C107" i="25"/>
  <c r="B107" i="25"/>
  <c r="C106" i="25"/>
  <c r="B106" i="25"/>
  <c r="C105" i="25"/>
  <c r="B105" i="25"/>
  <c r="C104" i="25"/>
  <c r="B104" i="25"/>
  <c r="C103" i="25"/>
  <c r="B103" i="25"/>
  <c r="C102" i="25"/>
  <c r="B102" i="25"/>
  <c r="C101" i="25"/>
  <c r="B101" i="25"/>
  <c r="C100" i="25"/>
  <c r="B100" i="25"/>
  <c r="C99" i="25"/>
  <c r="B99" i="25"/>
  <c r="C98" i="25"/>
  <c r="B98" i="25"/>
  <c r="A98" i="25"/>
  <c r="C97" i="25"/>
  <c r="B97" i="25"/>
  <c r="C96" i="25"/>
  <c r="B96" i="25"/>
  <c r="C95" i="25"/>
  <c r="B95" i="25"/>
  <c r="C94" i="25"/>
  <c r="B94" i="25"/>
  <c r="C88" i="25"/>
  <c r="B88" i="25"/>
  <c r="C87" i="25"/>
  <c r="B87" i="25"/>
  <c r="A87" i="25"/>
  <c r="C86" i="25"/>
  <c r="B86" i="25"/>
  <c r="C85" i="25"/>
  <c r="B85" i="25"/>
  <c r="C84" i="25"/>
  <c r="B84" i="25"/>
  <c r="C83" i="25"/>
  <c r="B83" i="25"/>
  <c r="C82" i="25"/>
  <c r="B82" i="25"/>
  <c r="C81" i="25"/>
  <c r="B81" i="25"/>
  <c r="C80" i="25"/>
  <c r="B80" i="25"/>
  <c r="C79" i="25"/>
  <c r="B79" i="25"/>
  <c r="C78" i="25"/>
  <c r="B78" i="25"/>
  <c r="C77" i="25"/>
  <c r="B77" i="25"/>
  <c r="C76" i="25"/>
  <c r="B76" i="25"/>
  <c r="C75" i="25"/>
  <c r="B75" i="25"/>
  <c r="C74" i="25"/>
  <c r="B74" i="25"/>
  <c r="A74" i="25"/>
  <c r="C73" i="25"/>
  <c r="B73" i="25"/>
  <c r="C72" i="25"/>
  <c r="B72" i="25"/>
  <c r="C71" i="25"/>
  <c r="B71" i="25"/>
  <c r="C70" i="25"/>
  <c r="B70" i="25"/>
  <c r="C69" i="25"/>
  <c r="B69" i="25"/>
  <c r="C68" i="25"/>
  <c r="B68" i="25"/>
  <c r="C67" i="25"/>
  <c r="B67" i="25"/>
  <c r="C66" i="25"/>
  <c r="B66" i="25"/>
  <c r="C65" i="25"/>
  <c r="B65" i="25"/>
  <c r="C64" i="25"/>
  <c r="B64" i="25"/>
  <c r="C63" i="25"/>
  <c r="B63" i="25"/>
  <c r="C62" i="25"/>
  <c r="B62" i="25"/>
  <c r="C61" i="25"/>
  <c r="B61" i="25"/>
  <c r="C60" i="25"/>
  <c r="B60" i="25"/>
  <c r="A60" i="25"/>
  <c r="C59" i="25"/>
  <c r="B59" i="25"/>
  <c r="C58" i="25"/>
  <c r="B58" i="25"/>
  <c r="C57" i="25"/>
  <c r="B57" i="25"/>
  <c r="C56" i="25"/>
  <c r="B56" i="25"/>
  <c r="A56" i="25"/>
  <c r="C55" i="25"/>
  <c r="B55" i="25"/>
  <c r="C54" i="25"/>
  <c r="B54" i="25"/>
  <c r="C53" i="25"/>
  <c r="B53" i="25"/>
  <c r="C52" i="25"/>
  <c r="B52" i="25"/>
  <c r="C51" i="25"/>
  <c r="B51" i="25"/>
  <c r="C50" i="25"/>
  <c r="B50" i="25"/>
  <c r="C49" i="25"/>
  <c r="B49" i="25"/>
  <c r="C48" i="25"/>
  <c r="B48" i="25"/>
  <c r="C47" i="25"/>
  <c r="B47" i="25"/>
  <c r="C46" i="25"/>
  <c r="B46" i="25"/>
  <c r="A46" i="25"/>
  <c r="C45" i="25"/>
  <c r="B45" i="25"/>
  <c r="C44" i="25"/>
  <c r="B44" i="25"/>
  <c r="C43" i="25"/>
  <c r="B43" i="25"/>
  <c r="C42" i="25"/>
  <c r="B42" i="25"/>
  <c r="C41" i="25"/>
  <c r="B41" i="25"/>
  <c r="A41" i="25"/>
  <c r="C40" i="25"/>
  <c r="B40" i="25"/>
  <c r="C39" i="25"/>
  <c r="B39" i="25"/>
  <c r="A39" i="25"/>
  <c r="C38" i="25"/>
  <c r="B38" i="25"/>
  <c r="C37" i="25"/>
  <c r="B37" i="25"/>
  <c r="C36" i="25"/>
  <c r="B36" i="25"/>
  <c r="C35" i="25"/>
  <c r="B35" i="25"/>
  <c r="C34" i="25"/>
  <c r="B34" i="25"/>
  <c r="C33" i="25"/>
  <c r="B33" i="25"/>
  <c r="C32" i="25"/>
  <c r="B32" i="25"/>
  <c r="C31" i="25"/>
  <c r="B31" i="25"/>
  <c r="A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A18" i="25"/>
  <c r="C17" i="25"/>
  <c r="B17" i="25"/>
  <c r="C16" i="25"/>
  <c r="B16" i="25"/>
  <c r="C15" i="25"/>
  <c r="B15" i="25"/>
  <c r="A15" i="25"/>
  <c r="C14" i="25"/>
  <c r="B14" i="25"/>
  <c r="C13" i="25"/>
  <c r="B13" i="25"/>
  <c r="A13" i="25"/>
  <c r="C12" i="25"/>
  <c r="B12" i="25"/>
  <c r="C11" i="25"/>
  <c r="B11" i="25"/>
  <c r="C10" i="25"/>
  <c r="B10" i="25"/>
  <c r="C9" i="25"/>
  <c r="B9" i="25"/>
  <c r="C8" i="25"/>
  <c r="B8" i="25"/>
  <c r="C7" i="25"/>
  <c r="B7" i="25"/>
  <c r="C6" i="25"/>
  <c r="B6" i="25"/>
  <c r="C5" i="25"/>
  <c r="B5" i="25"/>
  <c r="C4" i="25"/>
  <c r="B4" i="25"/>
  <c r="A4" i="25"/>
  <c r="A2" i="25"/>
  <c r="A1" i="25"/>
  <c r="C109" i="24"/>
  <c r="B109" i="24"/>
  <c r="C108" i="24"/>
  <c r="B108" i="24"/>
  <c r="C107" i="24"/>
  <c r="B107" i="24"/>
  <c r="C106" i="24"/>
  <c r="B106" i="24"/>
  <c r="C105" i="24"/>
  <c r="B105" i="24"/>
  <c r="C104" i="24"/>
  <c r="B104" i="24"/>
  <c r="C103" i="24"/>
  <c r="B103" i="24"/>
  <c r="C102" i="24"/>
  <c r="B102" i="24"/>
  <c r="C101" i="24"/>
  <c r="B101" i="24"/>
  <c r="C100" i="24"/>
  <c r="B100" i="24"/>
  <c r="C99" i="24"/>
  <c r="B99" i="24"/>
  <c r="C98" i="24"/>
  <c r="B98" i="24"/>
  <c r="A98" i="24"/>
  <c r="C97" i="24"/>
  <c r="B97" i="24"/>
  <c r="C96" i="24"/>
  <c r="B96" i="24"/>
  <c r="C95" i="24"/>
  <c r="B95" i="24"/>
  <c r="C94" i="24"/>
  <c r="B94" i="24"/>
  <c r="C88" i="24"/>
  <c r="B88" i="24"/>
  <c r="C87" i="24"/>
  <c r="B87" i="24"/>
  <c r="A87" i="24"/>
  <c r="C86" i="24"/>
  <c r="B86" i="24"/>
  <c r="C85" i="24"/>
  <c r="B85" i="24"/>
  <c r="C84" i="24"/>
  <c r="B84" i="24"/>
  <c r="C83" i="24"/>
  <c r="B83" i="24"/>
  <c r="C82" i="24"/>
  <c r="B82" i="24"/>
  <c r="C81" i="24"/>
  <c r="B81" i="24"/>
  <c r="C80" i="24"/>
  <c r="B80" i="24"/>
  <c r="C79" i="24"/>
  <c r="B79" i="24"/>
  <c r="C78" i="24"/>
  <c r="B78" i="24"/>
  <c r="C77" i="24"/>
  <c r="B77" i="24"/>
  <c r="C76" i="24"/>
  <c r="B76" i="24"/>
  <c r="C75" i="24"/>
  <c r="B75" i="24"/>
  <c r="C74" i="24"/>
  <c r="B74" i="24"/>
  <c r="A74" i="24"/>
  <c r="C73" i="24"/>
  <c r="B73" i="24"/>
  <c r="C72" i="24"/>
  <c r="B72" i="24"/>
  <c r="C71" i="24"/>
  <c r="B71" i="24"/>
  <c r="C70" i="24"/>
  <c r="B70" i="24"/>
  <c r="C69" i="24"/>
  <c r="B69" i="24"/>
  <c r="C68" i="24"/>
  <c r="B68" i="24"/>
  <c r="C67" i="24"/>
  <c r="B67" i="24"/>
  <c r="C66" i="24"/>
  <c r="B66" i="24"/>
  <c r="C65" i="24"/>
  <c r="B65" i="24"/>
  <c r="C64" i="24"/>
  <c r="B64" i="24"/>
  <c r="C63" i="24"/>
  <c r="B63" i="24"/>
  <c r="C62" i="24"/>
  <c r="B62" i="24"/>
  <c r="C61" i="24"/>
  <c r="B61" i="24"/>
  <c r="C60" i="24"/>
  <c r="B60" i="24"/>
  <c r="A60" i="24"/>
  <c r="C59" i="24"/>
  <c r="B59" i="24"/>
  <c r="C58" i="24"/>
  <c r="B58" i="24"/>
  <c r="C57" i="24"/>
  <c r="B57" i="24"/>
  <c r="C56" i="24"/>
  <c r="B56" i="24"/>
  <c r="A56" i="24"/>
  <c r="C55" i="24"/>
  <c r="B55" i="24"/>
  <c r="C54" i="24"/>
  <c r="B54" i="24"/>
  <c r="C53" i="24"/>
  <c r="B53" i="24"/>
  <c r="C52" i="24"/>
  <c r="B52" i="24"/>
  <c r="C51" i="24"/>
  <c r="B51" i="24"/>
  <c r="C50" i="24"/>
  <c r="B50" i="24"/>
  <c r="C49" i="24"/>
  <c r="B49" i="24"/>
  <c r="C48" i="24"/>
  <c r="B48" i="24"/>
  <c r="C47" i="24"/>
  <c r="B47" i="24"/>
  <c r="C46" i="24"/>
  <c r="B46" i="24"/>
  <c r="A46" i="24"/>
  <c r="C45" i="24"/>
  <c r="B45" i="24"/>
  <c r="C44" i="24"/>
  <c r="B44" i="24"/>
  <c r="C43" i="24"/>
  <c r="B43" i="24"/>
  <c r="C42" i="24"/>
  <c r="B42" i="24"/>
  <c r="C41" i="24"/>
  <c r="B41" i="24"/>
  <c r="A41" i="24"/>
  <c r="C40" i="24"/>
  <c r="B40" i="24"/>
  <c r="C39" i="24"/>
  <c r="B39" i="24"/>
  <c r="A39" i="24"/>
  <c r="C38" i="24"/>
  <c r="B38" i="24"/>
  <c r="C37" i="24"/>
  <c r="B37" i="24"/>
  <c r="C36" i="24"/>
  <c r="B36" i="24"/>
  <c r="C35" i="24"/>
  <c r="B35" i="24"/>
  <c r="C34" i="24"/>
  <c r="B34" i="24"/>
  <c r="C33" i="24"/>
  <c r="B33" i="24"/>
  <c r="C32" i="24"/>
  <c r="B32" i="24"/>
  <c r="C31" i="24"/>
  <c r="B31" i="24"/>
  <c r="A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A18" i="24"/>
  <c r="C17" i="24"/>
  <c r="B17" i="24"/>
  <c r="C16" i="24"/>
  <c r="B16" i="24"/>
  <c r="C15" i="24"/>
  <c r="B15" i="24"/>
  <c r="A15" i="24"/>
  <c r="C14" i="24"/>
  <c r="B14" i="24"/>
  <c r="C13" i="24"/>
  <c r="B13" i="24"/>
  <c r="A13" i="24"/>
  <c r="C12" i="24"/>
  <c r="B12" i="24"/>
  <c r="C11" i="24"/>
  <c r="B11" i="24"/>
  <c r="C10" i="24"/>
  <c r="B10" i="24"/>
  <c r="C9" i="24"/>
  <c r="B9" i="24"/>
  <c r="C8" i="24"/>
  <c r="B8" i="24"/>
  <c r="C7" i="24"/>
  <c r="B7" i="24"/>
  <c r="C6" i="24"/>
  <c r="B6" i="24"/>
  <c r="C5" i="24"/>
  <c r="B5" i="24"/>
  <c r="C4" i="24"/>
  <c r="B4" i="24"/>
  <c r="A4" i="24"/>
  <c r="A2" i="24"/>
  <c r="A1" i="24"/>
  <c r="C109" i="23"/>
  <c r="B109" i="23"/>
  <c r="C108" i="23"/>
  <c r="B108" i="23"/>
  <c r="C107" i="23"/>
  <c r="B107" i="23"/>
  <c r="C106" i="23"/>
  <c r="B106" i="23"/>
  <c r="C105" i="23"/>
  <c r="B105" i="23"/>
  <c r="C104" i="23"/>
  <c r="B104" i="23"/>
  <c r="C103" i="23"/>
  <c r="B103" i="23"/>
  <c r="C102" i="23"/>
  <c r="B102" i="23"/>
  <c r="C101" i="23"/>
  <c r="B101" i="23"/>
  <c r="C100" i="23"/>
  <c r="B100" i="23"/>
  <c r="C99" i="23"/>
  <c r="B99" i="23"/>
  <c r="C98" i="23"/>
  <c r="B98" i="23"/>
  <c r="A98" i="23"/>
  <c r="C97" i="23"/>
  <c r="B97" i="23"/>
  <c r="C96" i="23"/>
  <c r="B96" i="23"/>
  <c r="C95" i="23"/>
  <c r="B95" i="23"/>
  <c r="C94" i="23"/>
  <c r="B94" i="23"/>
  <c r="C88" i="23"/>
  <c r="B88" i="23"/>
  <c r="C87" i="23"/>
  <c r="B87" i="23"/>
  <c r="A87" i="23"/>
  <c r="C86" i="23"/>
  <c r="B86" i="23"/>
  <c r="C85" i="23"/>
  <c r="B85" i="23"/>
  <c r="C84" i="23"/>
  <c r="B84" i="23"/>
  <c r="C83" i="23"/>
  <c r="B83" i="23"/>
  <c r="C82" i="23"/>
  <c r="B82" i="23"/>
  <c r="C81" i="23"/>
  <c r="B81" i="23"/>
  <c r="C80" i="23"/>
  <c r="B80" i="23"/>
  <c r="C79" i="23"/>
  <c r="B79" i="23"/>
  <c r="C78" i="23"/>
  <c r="B78" i="23"/>
  <c r="C77" i="23"/>
  <c r="B77" i="23"/>
  <c r="C76" i="23"/>
  <c r="B76" i="23"/>
  <c r="C75" i="23"/>
  <c r="B75" i="23"/>
  <c r="C74" i="23"/>
  <c r="B74" i="23"/>
  <c r="A74" i="23"/>
  <c r="C73" i="23"/>
  <c r="B73" i="23"/>
  <c r="C72" i="23"/>
  <c r="B72" i="23"/>
  <c r="C71" i="23"/>
  <c r="B71" i="23"/>
  <c r="C70" i="23"/>
  <c r="B70" i="23"/>
  <c r="C69" i="23"/>
  <c r="B69" i="23"/>
  <c r="C68" i="23"/>
  <c r="B68" i="23"/>
  <c r="C67" i="23"/>
  <c r="B67" i="23"/>
  <c r="C66" i="23"/>
  <c r="B66" i="23"/>
  <c r="C65" i="23"/>
  <c r="B65" i="23"/>
  <c r="C64" i="23"/>
  <c r="B64" i="23"/>
  <c r="C63" i="23"/>
  <c r="B63" i="23"/>
  <c r="C62" i="23"/>
  <c r="B62" i="23"/>
  <c r="C61" i="23"/>
  <c r="B61" i="23"/>
  <c r="C60" i="23"/>
  <c r="B60" i="23"/>
  <c r="A60" i="23"/>
  <c r="C59" i="23"/>
  <c r="B59" i="23"/>
  <c r="C58" i="23"/>
  <c r="B58" i="23"/>
  <c r="C57" i="23"/>
  <c r="B57" i="23"/>
  <c r="C56" i="23"/>
  <c r="B56" i="23"/>
  <c r="A56" i="23"/>
  <c r="C55" i="23"/>
  <c r="B55" i="23"/>
  <c r="C54" i="23"/>
  <c r="B54" i="23"/>
  <c r="C53" i="23"/>
  <c r="B53" i="23"/>
  <c r="C52" i="23"/>
  <c r="B52" i="23"/>
  <c r="C51" i="23"/>
  <c r="B51" i="23"/>
  <c r="C50" i="23"/>
  <c r="B50" i="23"/>
  <c r="C49" i="23"/>
  <c r="B49" i="23"/>
  <c r="C48" i="23"/>
  <c r="B48" i="23"/>
  <c r="C47" i="23"/>
  <c r="B47" i="23"/>
  <c r="C46" i="23"/>
  <c r="B46" i="23"/>
  <c r="A46" i="23"/>
  <c r="C45" i="23"/>
  <c r="B45" i="23"/>
  <c r="C44" i="23"/>
  <c r="B44" i="23"/>
  <c r="C43" i="23"/>
  <c r="B43" i="23"/>
  <c r="C42" i="23"/>
  <c r="B42" i="23"/>
  <c r="C41" i="23"/>
  <c r="B41" i="23"/>
  <c r="A41" i="23"/>
  <c r="C40" i="23"/>
  <c r="B40" i="23"/>
  <c r="C39" i="23"/>
  <c r="B39" i="23"/>
  <c r="A39" i="23"/>
  <c r="C38" i="23"/>
  <c r="B38" i="23"/>
  <c r="C37" i="23"/>
  <c r="B37" i="23"/>
  <c r="C36" i="23"/>
  <c r="B36" i="23"/>
  <c r="C35" i="23"/>
  <c r="B35" i="23"/>
  <c r="C34" i="23"/>
  <c r="B34" i="23"/>
  <c r="C33" i="23"/>
  <c r="B33" i="23"/>
  <c r="C32" i="23"/>
  <c r="B32" i="23"/>
  <c r="C31" i="23"/>
  <c r="B31" i="23"/>
  <c r="A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A18" i="23"/>
  <c r="C17" i="23"/>
  <c r="B17" i="23"/>
  <c r="C16" i="23"/>
  <c r="B16" i="23"/>
  <c r="C15" i="23"/>
  <c r="B15" i="23"/>
  <c r="A15" i="23"/>
  <c r="C14" i="23"/>
  <c r="B14" i="23"/>
  <c r="C13" i="23"/>
  <c r="B13" i="23"/>
  <c r="A13" i="23"/>
  <c r="C12" i="23"/>
  <c r="B12" i="23"/>
  <c r="C11" i="23"/>
  <c r="B11" i="23"/>
  <c r="C10" i="23"/>
  <c r="B10" i="23"/>
  <c r="C9" i="23"/>
  <c r="B9" i="23"/>
  <c r="C8" i="23"/>
  <c r="B8" i="23"/>
  <c r="C7" i="23"/>
  <c r="B7" i="23"/>
  <c r="C6" i="23"/>
  <c r="B6" i="23"/>
  <c r="C5" i="23"/>
  <c r="B5" i="23"/>
  <c r="C4" i="23"/>
  <c r="B4" i="23"/>
  <c r="A4" i="23"/>
  <c r="A2" i="23"/>
  <c r="A1" i="23"/>
  <c r="C109" i="22"/>
  <c r="B109" i="22"/>
  <c r="C108" i="22"/>
  <c r="B108" i="22"/>
  <c r="C107" i="22"/>
  <c r="B107" i="22"/>
  <c r="C106" i="22"/>
  <c r="B106" i="22"/>
  <c r="C105" i="22"/>
  <c r="B105" i="22"/>
  <c r="C104" i="22"/>
  <c r="B104" i="22"/>
  <c r="C103" i="22"/>
  <c r="B103" i="22"/>
  <c r="C102" i="22"/>
  <c r="B102" i="22"/>
  <c r="C101" i="22"/>
  <c r="B101" i="22"/>
  <c r="C100" i="22"/>
  <c r="B100" i="22"/>
  <c r="C99" i="22"/>
  <c r="B99" i="22"/>
  <c r="C98" i="22"/>
  <c r="B98" i="22"/>
  <c r="A98" i="22"/>
  <c r="C97" i="22"/>
  <c r="B97" i="22"/>
  <c r="C96" i="22"/>
  <c r="B96" i="22"/>
  <c r="C95" i="22"/>
  <c r="B95" i="22"/>
  <c r="C94" i="22"/>
  <c r="B94" i="22"/>
  <c r="C88" i="22"/>
  <c r="B88" i="22"/>
  <c r="C87" i="22"/>
  <c r="B87" i="22"/>
  <c r="A87" i="22"/>
  <c r="C86" i="22"/>
  <c r="B86" i="22"/>
  <c r="C85" i="22"/>
  <c r="B85" i="22"/>
  <c r="C84" i="22"/>
  <c r="B84" i="22"/>
  <c r="C83" i="22"/>
  <c r="B83" i="22"/>
  <c r="C82" i="22"/>
  <c r="B82" i="22"/>
  <c r="C81" i="22"/>
  <c r="B81" i="22"/>
  <c r="C80" i="22"/>
  <c r="B80" i="22"/>
  <c r="C79" i="22"/>
  <c r="B79" i="22"/>
  <c r="C78" i="22"/>
  <c r="B78" i="22"/>
  <c r="C77" i="22"/>
  <c r="B77" i="22"/>
  <c r="C76" i="22"/>
  <c r="B76" i="22"/>
  <c r="C75" i="22"/>
  <c r="B75" i="22"/>
  <c r="C74" i="22"/>
  <c r="B74" i="22"/>
  <c r="A74" i="22"/>
  <c r="C73" i="22"/>
  <c r="B73" i="22"/>
  <c r="C72" i="22"/>
  <c r="B72" i="22"/>
  <c r="C71" i="22"/>
  <c r="B71" i="22"/>
  <c r="C70" i="22"/>
  <c r="B70" i="22"/>
  <c r="C69" i="22"/>
  <c r="B69" i="22"/>
  <c r="C68" i="22"/>
  <c r="B68" i="22"/>
  <c r="C67" i="22"/>
  <c r="B67" i="22"/>
  <c r="C66" i="22"/>
  <c r="B66" i="22"/>
  <c r="C65" i="22"/>
  <c r="B65" i="22"/>
  <c r="C64" i="22"/>
  <c r="B64" i="22"/>
  <c r="C63" i="22"/>
  <c r="B63" i="22"/>
  <c r="C62" i="22"/>
  <c r="B62" i="22"/>
  <c r="C61" i="22"/>
  <c r="B61" i="22"/>
  <c r="C60" i="22"/>
  <c r="B60" i="22"/>
  <c r="A60" i="22"/>
  <c r="C59" i="22"/>
  <c r="B59" i="22"/>
  <c r="C58" i="22"/>
  <c r="B58" i="22"/>
  <c r="C57" i="22"/>
  <c r="B57" i="22"/>
  <c r="C56" i="22"/>
  <c r="B56" i="22"/>
  <c r="A56" i="22"/>
  <c r="C55" i="22"/>
  <c r="B55" i="22"/>
  <c r="C54" i="22"/>
  <c r="B54" i="22"/>
  <c r="C53" i="22"/>
  <c r="B53" i="22"/>
  <c r="C52" i="22"/>
  <c r="B52" i="22"/>
  <c r="C51" i="22"/>
  <c r="B51" i="22"/>
  <c r="C50" i="22"/>
  <c r="B50" i="22"/>
  <c r="C49" i="22"/>
  <c r="B49" i="22"/>
  <c r="C48" i="22"/>
  <c r="B48" i="22"/>
  <c r="C47" i="22"/>
  <c r="B47" i="22"/>
  <c r="C46" i="22"/>
  <c r="B46" i="22"/>
  <c r="A46" i="22"/>
  <c r="C45" i="22"/>
  <c r="B45" i="22"/>
  <c r="C44" i="22"/>
  <c r="B44" i="22"/>
  <c r="C43" i="22"/>
  <c r="B43" i="22"/>
  <c r="C42" i="22"/>
  <c r="B42" i="22"/>
  <c r="C41" i="22"/>
  <c r="B41" i="22"/>
  <c r="A41" i="22"/>
  <c r="C40" i="22"/>
  <c r="B40" i="22"/>
  <c r="C39" i="22"/>
  <c r="B39" i="22"/>
  <c r="A39" i="22"/>
  <c r="C38" i="22"/>
  <c r="B38" i="22"/>
  <c r="C37" i="22"/>
  <c r="B37" i="22"/>
  <c r="C36" i="22"/>
  <c r="B36" i="22"/>
  <c r="C35" i="22"/>
  <c r="B35" i="22"/>
  <c r="C34" i="22"/>
  <c r="B34" i="22"/>
  <c r="C33" i="22"/>
  <c r="B33" i="22"/>
  <c r="C32" i="22"/>
  <c r="B32" i="22"/>
  <c r="C31" i="22"/>
  <c r="B31" i="22"/>
  <c r="A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A18" i="22"/>
  <c r="C17" i="22"/>
  <c r="B17" i="22"/>
  <c r="C16" i="22"/>
  <c r="B16" i="22"/>
  <c r="C15" i="22"/>
  <c r="B15" i="22"/>
  <c r="A15" i="22"/>
  <c r="C14" i="22"/>
  <c r="B14" i="22"/>
  <c r="C13" i="22"/>
  <c r="B13" i="22"/>
  <c r="A13" i="22"/>
  <c r="C12" i="22"/>
  <c r="B12" i="22"/>
  <c r="C11" i="22"/>
  <c r="B11" i="22"/>
  <c r="C10" i="22"/>
  <c r="B10" i="22"/>
  <c r="C9" i="22"/>
  <c r="B9" i="22"/>
  <c r="C8" i="22"/>
  <c r="B8" i="22"/>
  <c r="C7" i="22"/>
  <c r="B7" i="22"/>
  <c r="C6" i="22"/>
  <c r="B6" i="22"/>
  <c r="C5" i="22"/>
  <c r="B5" i="22"/>
  <c r="C4" i="22"/>
  <c r="B4" i="22"/>
  <c r="A4" i="22"/>
  <c r="A2" i="22"/>
  <c r="A1" i="22"/>
  <c r="C109" i="21"/>
  <c r="B109" i="21"/>
  <c r="C108" i="21"/>
  <c r="B108" i="21"/>
  <c r="C107" i="21"/>
  <c r="B107" i="21"/>
  <c r="C106" i="21"/>
  <c r="B106" i="21"/>
  <c r="C105" i="21"/>
  <c r="B105" i="21"/>
  <c r="C104" i="21"/>
  <c r="B104" i="21"/>
  <c r="C103" i="21"/>
  <c r="B103" i="21"/>
  <c r="C102" i="21"/>
  <c r="B102" i="21"/>
  <c r="C101" i="21"/>
  <c r="B101" i="21"/>
  <c r="C100" i="21"/>
  <c r="B100" i="21"/>
  <c r="C99" i="21"/>
  <c r="B99" i="21"/>
  <c r="C98" i="21"/>
  <c r="B98" i="21"/>
  <c r="A98" i="21"/>
  <c r="C97" i="21"/>
  <c r="B97" i="21"/>
  <c r="C96" i="21"/>
  <c r="B96" i="21"/>
  <c r="C95" i="21"/>
  <c r="B95" i="21"/>
  <c r="C94" i="21"/>
  <c r="B94" i="21"/>
  <c r="C88" i="21"/>
  <c r="B88" i="21"/>
  <c r="C87" i="21"/>
  <c r="B87" i="21"/>
  <c r="A87" i="21"/>
  <c r="C86" i="21"/>
  <c r="B86" i="21"/>
  <c r="C85" i="21"/>
  <c r="B85" i="21"/>
  <c r="C84" i="21"/>
  <c r="B84" i="21"/>
  <c r="C83" i="21"/>
  <c r="B83" i="21"/>
  <c r="C82" i="21"/>
  <c r="B82" i="21"/>
  <c r="C81" i="21"/>
  <c r="B81" i="21"/>
  <c r="C80" i="21"/>
  <c r="B80" i="21"/>
  <c r="C79" i="21"/>
  <c r="B79" i="21"/>
  <c r="C78" i="21"/>
  <c r="B78" i="21"/>
  <c r="C77" i="21"/>
  <c r="B77" i="21"/>
  <c r="C76" i="21"/>
  <c r="B76" i="21"/>
  <c r="C75" i="21"/>
  <c r="B75" i="21"/>
  <c r="C74" i="21"/>
  <c r="B74" i="21"/>
  <c r="A74" i="21"/>
  <c r="C73" i="21"/>
  <c r="B73" i="21"/>
  <c r="C72" i="21"/>
  <c r="B72" i="21"/>
  <c r="C71" i="21"/>
  <c r="B71" i="21"/>
  <c r="C70" i="21"/>
  <c r="B70" i="21"/>
  <c r="C69" i="21"/>
  <c r="B69" i="21"/>
  <c r="C68" i="21"/>
  <c r="B68" i="21"/>
  <c r="C67" i="21"/>
  <c r="B67" i="21"/>
  <c r="C66" i="21"/>
  <c r="B66" i="21"/>
  <c r="C65" i="21"/>
  <c r="B65" i="21"/>
  <c r="C64" i="21"/>
  <c r="B64" i="21"/>
  <c r="C63" i="21"/>
  <c r="B63" i="21"/>
  <c r="C62" i="21"/>
  <c r="B62" i="21"/>
  <c r="C61" i="21"/>
  <c r="B61" i="21"/>
  <c r="C60" i="21"/>
  <c r="B60" i="21"/>
  <c r="A60" i="21"/>
  <c r="C59" i="21"/>
  <c r="B59" i="21"/>
  <c r="C58" i="21"/>
  <c r="B58" i="21"/>
  <c r="C57" i="21"/>
  <c r="B57" i="21"/>
  <c r="C56" i="21"/>
  <c r="B56" i="21"/>
  <c r="A56" i="21"/>
  <c r="C55" i="21"/>
  <c r="B55" i="21"/>
  <c r="C54" i="21"/>
  <c r="B54" i="21"/>
  <c r="C53" i="21"/>
  <c r="B53" i="21"/>
  <c r="C52" i="21"/>
  <c r="B52" i="21"/>
  <c r="C51" i="21"/>
  <c r="B51" i="21"/>
  <c r="C50" i="21"/>
  <c r="B50" i="21"/>
  <c r="C49" i="21"/>
  <c r="B49" i="21"/>
  <c r="C48" i="21"/>
  <c r="B48" i="21"/>
  <c r="C47" i="21"/>
  <c r="B47" i="21"/>
  <c r="C46" i="21"/>
  <c r="B46" i="21"/>
  <c r="A46" i="21"/>
  <c r="C45" i="21"/>
  <c r="B45" i="21"/>
  <c r="C44" i="21"/>
  <c r="B44" i="21"/>
  <c r="C43" i="21"/>
  <c r="B43" i="21"/>
  <c r="C42" i="21"/>
  <c r="B42" i="21"/>
  <c r="C41" i="21"/>
  <c r="B41" i="21"/>
  <c r="A41" i="21"/>
  <c r="C40" i="21"/>
  <c r="B40" i="21"/>
  <c r="C39" i="21"/>
  <c r="B39" i="21"/>
  <c r="A39" i="21"/>
  <c r="C38" i="21"/>
  <c r="B38" i="21"/>
  <c r="C37" i="21"/>
  <c r="B37" i="21"/>
  <c r="C36" i="21"/>
  <c r="B36" i="21"/>
  <c r="C35" i="21"/>
  <c r="B35" i="21"/>
  <c r="C34" i="21"/>
  <c r="B34" i="21"/>
  <c r="C33" i="21"/>
  <c r="B33" i="21"/>
  <c r="C32" i="21"/>
  <c r="B32" i="21"/>
  <c r="C31" i="21"/>
  <c r="B31" i="21"/>
  <c r="A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A18" i="21"/>
  <c r="C17" i="21"/>
  <c r="B17" i="21"/>
  <c r="C16" i="21"/>
  <c r="B16" i="21"/>
  <c r="C15" i="21"/>
  <c r="B15" i="21"/>
  <c r="A15" i="21"/>
  <c r="C14" i="21"/>
  <c r="B14" i="21"/>
  <c r="C13" i="21"/>
  <c r="B13" i="21"/>
  <c r="A13" i="21"/>
  <c r="C12" i="21"/>
  <c r="B12" i="21"/>
  <c r="C11" i="21"/>
  <c r="B11" i="21"/>
  <c r="C10" i="21"/>
  <c r="B10" i="21"/>
  <c r="C9" i="21"/>
  <c r="B9" i="21"/>
  <c r="C8" i="21"/>
  <c r="B8" i="21"/>
  <c r="C7" i="21"/>
  <c r="B7" i="21"/>
  <c r="C6" i="21"/>
  <c r="B6" i="21"/>
  <c r="C5" i="21"/>
  <c r="B5" i="21"/>
  <c r="C4" i="21"/>
  <c r="B4" i="21"/>
  <c r="A4" i="21"/>
  <c r="A2" i="21"/>
  <c r="A1" i="21"/>
  <c r="C109" i="20"/>
  <c r="B109" i="20"/>
  <c r="C108" i="20"/>
  <c r="B108" i="20"/>
  <c r="C107" i="20"/>
  <c r="B107" i="20"/>
  <c r="C106" i="20"/>
  <c r="B106" i="20"/>
  <c r="C105" i="20"/>
  <c r="B105" i="20"/>
  <c r="C104" i="20"/>
  <c r="B104" i="20"/>
  <c r="C103" i="20"/>
  <c r="B103" i="20"/>
  <c r="C102" i="20"/>
  <c r="B102" i="20"/>
  <c r="C101" i="20"/>
  <c r="B101" i="20"/>
  <c r="C100" i="20"/>
  <c r="B100" i="20"/>
  <c r="C99" i="20"/>
  <c r="B99" i="20"/>
  <c r="C98" i="20"/>
  <c r="B98" i="20"/>
  <c r="A98" i="20"/>
  <c r="C97" i="20"/>
  <c r="B97" i="20"/>
  <c r="C96" i="20"/>
  <c r="B96" i="20"/>
  <c r="C95" i="20"/>
  <c r="B95" i="20"/>
  <c r="C94" i="20"/>
  <c r="B94" i="20"/>
  <c r="C88" i="20"/>
  <c r="B88" i="20"/>
  <c r="C87" i="20"/>
  <c r="B87" i="20"/>
  <c r="A87" i="20"/>
  <c r="C86" i="20"/>
  <c r="B86" i="20"/>
  <c r="C85" i="20"/>
  <c r="B85" i="20"/>
  <c r="C84" i="20"/>
  <c r="B84" i="20"/>
  <c r="C83" i="20"/>
  <c r="B83" i="20"/>
  <c r="C82" i="20"/>
  <c r="B82" i="20"/>
  <c r="C81" i="20"/>
  <c r="B81" i="20"/>
  <c r="C80" i="20"/>
  <c r="B80" i="20"/>
  <c r="C79" i="20"/>
  <c r="B79" i="20"/>
  <c r="C78" i="20"/>
  <c r="B78" i="20"/>
  <c r="C77" i="20"/>
  <c r="B77" i="20"/>
  <c r="C76" i="20"/>
  <c r="B76" i="20"/>
  <c r="C75" i="20"/>
  <c r="B75" i="20"/>
  <c r="C74" i="20"/>
  <c r="B74" i="20"/>
  <c r="A74" i="20"/>
  <c r="C73" i="20"/>
  <c r="B73" i="20"/>
  <c r="C72" i="20"/>
  <c r="B72" i="20"/>
  <c r="C71" i="20"/>
  <c r="B71" i="20"/>
  <c r="C70" i="20"/>
  <c r="B70" i="20"/>
  <c r="C69" i="20"/>
  <c r="B69" i="20"/>
  <c r="C68" i="20"/>
  <c r="B68" i="20"/>
  <c r="C67" i="20"/>
  <c r="B67" i="20"/>
  <c r="C66" i="20"/>
  <c r="B66" i="20"/>
  <c r="C65" i="20"/>
  <c r="B65" i="20"/>
  <c r="C64" i="20"/>
  <c r="B64" i="20"/>
  <c r="C63" i="20"/>
  <c r="B63" i="20"/>
  <c r="C62" i="20"/>
  <c r="B62" i="20"/>
  <c r="C61" i="20"/>
  <c r="B61" i="20"/>
  <c r="C60" i="20"/>
  <c r="B60" i="20"/>
  <c r="A60" i="20"/>
  <c r="C59" i="20"/>
  <c r="B59" i="20"/>
  <c r="C58" i="20"/>
  <c r="B58" i="20"/>
  <c r="C57" i="20"/>
  <c r="B57" i="20"/>
  <c r="C56" i="20"/>
  <c r="B56" i="20"/>
  <c r="A56" i="20"/>
  <c r="C55" i="20"/>
  <c r="B55" i="20"/>
  <c r="C54" i="20"/>
  <c r="B54" i="20"/>
  <c r="C53" i="20"/>
  <c r="B53" i="20"/>
  <c r="C52" i="20"/>
  <c r="B52" i="20"/>
  <c r="C51" i="20"/>
  <c r="B51" i="20"/>
  <c r="C50" i="20"/>
  <c r="B50" i="20"/>
  <c r="C49" i="20"/>
  <c r="B49" i="20"/>
  <c r="C48" i="20"/>
  <c r="B48" i="20"/>
  <c r="C47" i="20"/>
  <c r="B47" i="20"/>
  <c r="C46" i="20"/>
  <c r="B46" i="20"/>
  <c r="A46" i="20"/>
  <c r="C45" i="20"/>
  <c r="B45" i="20"/>
  <c r="C44" i="20"/>
  <c r="B44" i="20"/>
  <c r="C43" i="20"/>
  <c r="B43" i="20"/>
  <c r="C42" i="20"/>
  <c r="B42" i="20"/>
  <c r="C41" i="20"/>
  <c r="B41" i="20"/>
  <c r="A41" i="20"/>
  <c r="C40" i="20"/>
  <c r="B40" i="20"/>
  <c r="C39" i="20"/>
  <c r="B39" i="20"/>
  <c r="A39" i="20"/>
  <c r="C38" i="20"/>
  <c r="B38" i="20"/>
  <c r="C37" i="20"/>
  <c r="B37" i="20"/>
  <c r="C36" i="20"/>
  <c r="B36" i="20"/>
  <c r="C35" i="20"/>
  <c r="B35" i="20"/>
  <c r="C34" i="20"/>
  <c r="B34" i="20"/>
  <c r="C33" i="20"/>
  <c r="B33" i="20"/>
  <c r="C32" i="20"/>
  <c r="B32" i="20"/>
  <c r="C31" i="20"/>
  <c r="B31" i="20"/>
  <c r="A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A18" i="20"/>
  <c r="C17" i="20"/>
  <c r="B17" i="20"/>
  <c r="C16" i="20"/>
  <c r="B16" i="20"/>
  <c r="C15" i="20"/>
  <c r="B15" i="20"/>
  <c r="A15" i="20"/>
  <c r="C14" i="20"/>
  <c r="B14" i="20"/>
  <c r="C13" i="20"/>
  <c r="B13" i="20"/>
  <c r="A13" i="20"/>
  <c r="C12" i="20"/>
  <c r="B12" i="20"/>
  <c r="C11" i="20"/>
  <c r="B11" i="20"/>
  <c r="C10" i="20"/>
  <c r="B10" i="20"/>
  <c r="C9" i="20"/>
  <c r="B9" i="20"/>
  <c r="C8" i="20"/>
  <c r="B8" i="20"/>
  <c r="C7" i="20"/>
  <c r="B7" i="20"/>
  <c r="C6" i="20"/>
  <c r="B6" i="20"/>
  <c r="C5" i="20"/>
  <c r="B5" i="20"/>
  <c r="C4" i="20"/>
  <c r="B4" i="20"/>
  <c r="A4" i="20"/>
  <c r="A2" i="20"/>
  <c r="A1" i="20"/>
  <c r="C109" i="19"/>
  <c r="B109" i="19"/>
  <c r="C108" i="19"/>
  <c r="B108" i="19"/>
  <c r="C107" i="19"/>
  <c r="B107" i="19"/>
  <c r="C106" i="19"/>
  <c r="B106" i="19"/>
  <c r="C105" i="19"/>
  <c r="B105" i="19"/>
  <c r="C104" i="19"/>
  <c r="B104" i="19"/>
  <c r="C103" i="19"/>
  <c r="B103" i="19"/>
  <c r="C102" i="19"/>
  <c r="B102" i="19"/>
  <c r="C101" i="19"/>
  <c r="B101" i="19"/>
  <c r="C100" i="19"/>
  <c r="B100" i="19"/>
  <c r="C99" i="19"/>
  <c r="B99" i="19"/>
  <c r="C98" i="19"/>
  <c r="B98" i="19"/>
  <c r="A98" i="19"/>
  <c r="C97" i="19"/>
  <c r="B97" i="19"/>
  <c r="C96" i="19"/>
  <c r="B96" i="19"/>
  <c r="C95" i="19"/>
  <c r="B95" i="19"/>
  <c r="C94" i="19"/>
  <c r="B94" i="19"/>
  <c r="C88" i="19"/>
  <c r="B88" i="19"/>
  <c r="C87" i="19"/>
  <c r="B87" i="19"/>
  <c r="A87" i="19"/>
  <c r="C86" i="19"/>
  <c r="B86" i="19"/>
  <c r="C85" i="19"/>
  <c r="B85" i="19"/>
  <c r="C84" i="19"/>
  <c r="B84" i="19"/>
  <c r="C83" i="19"/>
  <c r="B83" i="19"/>
  <c r="C82" i="19"/>
  <c r="B82" i="19"/>
  <c r="C81" i="19"/>
  <c r="B81" i="19"/>
  <c r="C80" i="19"/>
  <c r="B80" i="19"/>
  <c r="C79" i="19"/>
  <c r="B79" i="19"/>
  <c r="C78" i="19"/>
  <c r="B78" i="19"/>
  <c r="C77" i="19"/>
  <c r="B77" i="19"/>
  <c r="C76" i="19"/>
  <c r="B76" i="19"/>
  <c r="C75" i="19"/>
  <c r="B75" i="19"/>
  <c r="C74" i="19"/>
  <c r="B74" i="19"/>
  <c r="A74" i="19"/>
  <c r="C73" i="19"/>
  <c r="B73" i="19"/>
  <c r="C72" i="19"/>
  <c r="B72" i="19"/>
  <c r="C71" i="19"/>
  <c r="B71" i="19"/>
  <c r="C70" i="19"/>
  <c r="B70" i="19"/>
  <c r="C69" i="19"/>
  <c r="B69" i="19"/>
  <c r="C68" i="19"/>
  <c r="B68" i="19"/>
  <c r="C67" i="19"/>
  <c r="B67" i="19"/>
  <c r="C66" i="19"/>
  <c r="B66" i="19"/>
  <c r="C65" i="19"/>
  <c r="B65" i="19"/>
  <c r="C64" i="19"/>
  <c r="B64" i="19"/>
  <c r="C63" i="19"/>
  <c r="B63" i="19"/>
  <c r="C62" i="19"/>
  <c r="B62" i="19"/>
  <c r="C61" i="19"/>
  <c r="B61" i="19"/>
  <c r="C60" i="19"/>
  <c r="B60" i="19"/>
  <c r="A60" i="19"/>
  <c r="C59" i="19"/>
  <c r="B59" i="19"/>
  <c r="C58" i="19"/>
  <c r="B58" i="19"/>
  <c r="C57" i="19"/>
  <c r="B57" i="19"/>
  <c r="C56" i="19"/>
  <c r="B56" i="19"/>
  <c r="A56" i="19"/>
  <c r="C55" i="19"/>
  <c r="B55" i="19"/>
  <c r="C54" i="19"/>
  <c r="B54" i="19"/>
  <c r="C53" i="19"/>
  <c r="B53" i="19"/>
  <c r="C52" i="19"/>
  <c r="B52" i="19"/>
  <c r="C51" i="19"/>
  <c r="B51" i="19"/>
  <c r="C50" i="19"/>
  <c r="B50" i="19"/>
  <c r="C49" i="19"/>
  <c r="B49" i="19"/>
  <c r="C48" i="19"/>
  <c r="B48" i="19"/>
  <c r="C47" i="19"/>
  <c r="B47" i="19"/>
  <c r="C46" i="19"/>
  <c r="B46" i="19"/>
  <c r="A46" i="19"/>
  <c r="C45" i="19"/>
  <c r="B45" i="19"/>
  <c r="C44" i="19"/>
  <c r="B44" i="19"/>
  <c r="C43" i="19"/>
  <c r="B43" i="19"/>
  <c r="C42" i="19"/>
  <c r="B42" i="19"/>
  <c r="C41" i="19"/>
  <c r="B41" i="19"/>
  <c r="A41" i="19"/>
  <c r="C40" i="19"/>
  <c r="B40" i="19"/>
  <c r="C39" i="19"/>
  <c r="B39" i="19"/>
  <c r="A39" i="19"/>
  <c r="C38" i="19"/>
  <c r="B38" i="19"/>
  <c r="C37" i="19"/>
  <c r="B37" i="19"/>
  <c r="C36" i="19"/>
  <c r="B36" i="19"/>
  <c r="C35" i="19"/>
  <c r="B35" i="19"/>
  <c r="C34" i="19"/>
  <c r="B34" i="19"/>
  <c r="C33" i="19"/>
  <c r="B33" i="19"/>
  <c r="C32" i="19"/>
  <c r="B32" i="19"/>
  <c r="C31" i="19"/>
  <c r="B31" i="19"/>
  <c r="A31" i="19"/>
  <c r="C30" i="19"/>
  <c r="B30" i="19"/>
  <c r="C29" i="19"/>
  <c r="B29" i="19"/>
  <c r="C28" i="19"/>
  <c r="B28" i="19"/>
  <c r="C27" i="19"/>
  <c r="B27" i="19"/>
  <c r="C26" i="19"/>
  <c r="B26" i="19"/>
  <c r="C25" i="19"/>
  <c r="B25" i="19"/>
  <c r="C24" i="19"/>
  <c r="B24" i="19"/>
  <c r="C23" i="19"/>
  <c r="B23" i="19"/>
  <c r="C22" i="19"/>
  <c r="B22" i="19"/>
  <c r="C21" i="19"/>
  <c r="B21" i="19"/>
  <c r="C20" i="19"/>
  <c r="B20" i="19"/>
  <c r="C19" i="19"/>
  <c r="B19" i="19"/>
  <c r="C18" i="19"/>
  <c r="B18" i="19"/>
  <c r="A18" i="19"/>
  <c r="C17" i="19"/>
  <c r="B17" i="19"/>
  <c r="C16" i="19"/>
  <c r="B16" i="19"/>
  <c r="C15" i="19"/>
  <c r="B15" i="19"/>
  <c r="A15" i="19"/>
  <c r="C14" i="19"/>
  <c r="B14" i="19"/>
  <c r="C13" i="19"/>
  <c r="B13" i="19"/>
  <c r="A13" i="19"/>
  <c r="C12" i="19"/>
  <c r="B12" i="19"/>
  <c r="C11" i="19"/>
  <c r="B11" i="19"/>
  <c r="C10" i="19"/>
  <c r="B10" i="19"/>
  <c r="C9" i="19"/>
  <c r="B9" i="19"/>
  <c r="C8" i="19"/>
  <c r="B8" i="19"/>
  <c r="C7" i="19"/>
  <c r="B7" i="19"/>
  <c r="C6" i="19"/>
  <c r="B6" i="19"/>
  <c r="C5" i="19"/>
  <c r="B5" i="19"/>
  <c r="C4" i="19"/>
  <c r="B4" i="19"/>
  <c r="A4" i="19"/>
  <c r="A2" i="19"/>
  <c r="A1" i="19"/>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A98" i="18"/>
  <c r="C97" i="18"/>
  <c r="B97" i="18"/>
  <c r="C96" i="18"/>
  <c r="B96" i="18"/>
  <c r="C95" i="18"/>
  <c r="B95" i="18"/>
  <c r="C94" i="18"/>
  <c r="B94" i="18"/>
  <c r="C88" i="18"/>
  <c r="B88" i="18"/>
  <c r="C87" i="18"/>
  <c r="B87" i="18"/>
  <c r="A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A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A60" i="18"/>
  <c r="C59" i="18"/>
  <c r="B59" i="18"/>
  <c r="C58" i="18"/>
  <c r="B58" i="18"/>
  <c r="C57" i="18"/>
  <c r="B57" i="18"/>
  <c r="C56" i="18"/>
  <c r="B56" i="18"/>
  <c r="A56" i="18"/>
  <c r="C55" i="18"/>
  <c r="B55" i="18"/>
  <c r="C54" i="18"/>
  <c r="B54" i="18"/>
  <c r="C53" i="18"/>
  <c r="B53" i="18"/>
  <c r="C52" i="18"/>
  <c r="B52" i="18"/>
  <c r="C51" i="18"/>
  <c r="B51" i="18"/>
  <c r="C50" i="18"/>
  <c r="B50" i="18"/>
  <c r="C49" i="18"/>
  <c r="B49" i="18"/>
  <c r="C48" i="18"/>
  <c r="B48" i="18"/>
  <c r="C47" i="18"/>
  <c r="B47" i="18"/>
  <c r="C46" i="18"/>
  <c r="B46" i="18"/>
  <c r="A46" i="18"/>
  <c r="C45" i="18"/>
  <c r="B45" i="18"/>
  <c r="C44" i="18"/>
  <c r="B44" i="18"/>
  <c r="C43" i="18"/>
  <c r="B43" i="18"/>
  <c r="C42" i="18"/>
  <c r="B42" i="18"/>
  <c r="C41" i="18"/>
  <c r="B41" i="18"/>
  <c r="A41" i="18"/>
  <c r="C40" i="18"/>
  <c r="B40" i="18"/>
  <c r="C39" i="18"/>
  <c r="B39" i="18"/>
  <c r="A39" i="18"/>
  <c r="C38" i="18"/>
  <c r="B38" i="18"/>
  <c r="C37" i="18"/>
  <c r="B37" i="18"/>
  <c r="C36" i="18"/>
  <c r="B36" i="18"/>
  <c r="C35" i="18"/>
  <c r="B35" i="18"/>
  <c r="C34" i="18"/>
  <c r="B34" i="18"/>
  <c r="C33" i="18"/>
  <c r="B33" i="18"/>
  <c r="C32" i="18"/>
  <c r="B32" i="18"/>
  <c r="C31" i="18"/>
  <c r="B31" i="18"/>
  <c r="A31" i="18"/>
  <c r="C30" i="18"/>
  <c r="B30" i="18"/>
  <c r="C29" i="18"/>
  <c r="B29" i="18"/>
  <c r="C28" i="18"/>
  <c r="B28" i="18"/>
  <c r="C27" i="18"/>
  <c r="B27" i="18"/>
  <c r="C26" i="18"/>
  <c r="B26" i="18"/>
  <c r="C25" i="18"/>
  <c r="B25" i="18"/>
  <c r="C24" i="18"/>
  <c r="B24" i="18"/>
  <c r="C23" i="18"/>
  <c r="B23" i="18"/>
  <c r="C22" i="18"/>
  <c r="B22" i="18"/>
  <c r="C21" i="18"/>
  <c r="B21" i="18"/>
  <c r="C20" i="18"/>
  <c r="B20" i="18"/>
  <c r="C19" i="18"/>
  <c r="B19" i="18"/>
  <c r="C18" i="18"/>
  <c r="B18" i="18"/>
  <c r="A18" i="18"/>
  <c r="C17" i="18"/>
  <c r="B17" i="18"/>
  <c r="C16" i="18"/>
  <c r="B16" i="18"/>
  <c r="C15" i="18"/>
  <c r="B15" i="18"/>
  <c r="A15" i="18"/>
  <c r="C14" i="18"/>
  <c r="B14" i="18"/>
  <c r="C13" i="18"/>
  <c r="B13" i="18"/>
  <c r="A13" i="18"/>
  <c r="C12" i="18"/>
  <c r="B12" i="18"/>
  <c r="C11" i="18"/>
  <c r="B11" i="18"/>
  <c r="C10" i="18"/>
  <c r="B10" i="18"/>
  <c r="C9" i="18"/>
  <c r="B9" i="18"/>
  <c r="C8" i="18"/>
  <c r="B8" i="18"/>
  <c r="C7" i="18"/>
  <c r="B7" i="18"/>
  <c r="C6" i="18"/>
  <c r="B6" i="18"/>
  <c r="C5" i="18"/>
  <c r="B5" i="18"/>
  <c r="C4" i="18"/>
  <c r="B4" i="18"/>
  <c r="A4" i="18"/>
  <c r="A2" i="18"/>
  <c r="A1" i="18"/>
  <c r="C109" i="17"/>
  <c r="B109" i="17"/>
  <c r="C108" i="17"/>
  <c r="B108" i="17"/>
  <c r="C107" i="17"/>
  <c r="B107" i="17"/>
  <c r="C106" i="17"/>
  <c r="B106" i="17"/>
  <c r="C105" i="17"/>
  <c r="B105" i="17"/>
  <c r="C104" i="17"/>
  <c r="B104" i="17"/>
  <c r="C103" i="17"/>
  <c r="B103" i="17"/>
  <c r="C102" i="17"/>
  <c r="B102" i="17"/>
  <c r="C101" i="17"/>
  <c r="B101" i="17"/>
  <c r="C100" i="17"/>
  <c r="B100" i="17"/>
  <c r="C99" i="17"/>
  <c r="B99" i="17"/>
  <c r="C98" i="17"/>
  <c r="B98" i="17"/>
  <c r="A98" i="17"/>
  <c r="C97" i="17"/>
  <c r="B97" i="17"/>
  <c r="C96" i="17"/>
  <c r="B96" i="17"/>
  <c r="C95" i="17"/>
  <c r="B95" i="17"/>
  <c r="C94" i="17"/>
  <c r="B94" i="17"/>
  <c r="C88" i="17"/>
  <c r="B88" i="17"/>
  <c r="C87" i="17"/>
  <c r="B87" i="17"/>
  <c r="A87" i="17"/>
  <c r="C86" i="17"/>
  <c r="B86" i="17"/>
  <c r="C85" i="17"/>
  <c r="B85" i="17"/>
  <c r="C84" i="17"/>
  <c r="B84" i="17"/>
  <c r="C83" i="17"/>
  <c r="B83" i="17"/>
  <c r="C82" i="17"/>
  <c r="B82" i="17"/>
  <c r="C81" i="17"/>
  <c r="B81" i="17"/>
  <c r="C80" i="17"/>
  <c r="B80" i="17"/>
  <c r="C79" i="17"/>
  <c r="B79" i="17"/>
  <c r="C78" i="17"/>
  <c r="B78" i="17"/>
  <c r="C77" i="17"/>
  <c r="B77" i="17"/>
  <c r="C76" i="17"/>
  <c r="B76" i="17"/>
  <c r="C75" i="17"/>
  <c r="B75" i="17"/>
  <c r="C74" i="17"/>
  <c r="B74" i="17"/>
  <c r="A74" i="17"/>
  <c r="C73" i="17"/>
  <c r="B73" i="17"/>
  <c r="C72" i="17"/>
  <c r="B72" i="17"/>
  <c r="C71" i="17"/>
  <c r="B71" i="17"/>
  <c r="C70" i="17"/>
  <c r="B70" i="17"/>
  <c r="C69" i="17"/>
  <c r="B69" i="17"/>
  <c r="C68" i="17"/>
  <c r="B68" i="17"/>
  <c r="C67" i="17"/>
  <c r="B67" i="17"/>
  <c r="C66" i="17"/>
  <c r="B66" i="17"/>
  <c r="C65" i="17"/>
  <c r="B65" i="17"/>
  <c r="C64" i="17"/>
  <c r="B64" i="17"/>
  <c r="C63" i="17"/>
  <c r="B63" i="17"/>
  <c r="C62" i="17"/>
  <c r="B62" i="17"/>
  <c r="C61" i="17"/>
  <c r="B61" i="17"/>
  <c r="C60" i="17"/>
  <c r="B60" i="17"/>
  <c r="A60" i="17"/>
  <c r="C59" i="17"/>
  <c r="B59" i="17"/>
  <c r="C58" i="17"/>
  <c r="B58" i="17"/>
  <c r="C57" i="17"/>
  <c r="B57" i="17"/>
  <c r="C56" i="17"/>
  <c r="B56" i="17"/>
  <c r="A56" i="17"/>
  <c r="C55" i="17"/>
  <c r="B55" i="17"/>
  <c r="C54" i="17"/>
  <c r="B54" i="17"/>
  <c r="C53" i="17"/>
  <c r="B53" i="17"/>
  <c r="C52" i="17"/>
  <c r="B52" i="17"/>
  <c r="C51" i="17"/>
  <c r="B51" i="17"/>
  <c r="C50" i="17"/>
  <c r="B50" i="17"/>
  <c r="C49" i="17"/>
  <c r="B49" i="17"/>
  <c r="C48" i="17"/>
  <c r="B48" i="17"/>
  <c r="C47" i="17"/>
  <c r="B47" i="17"/>
  <c r="C46" i="17"/>
  <c r="B46" i="17"/>
  <c r="A46" i="17"/>
  <c r="C45" i="17"/>
  <c r="B45" i="17"/>
  <c r="C44" i="17"/>
  <c r="B44" i="17"/>
  <c r="C43" i="17"/>
  <c r="B43" i="17"/>
  <c r="C42" i="17"/>
  <c r="B42" i="17"/>
  <c r="C41" i="17"/>
  <c r="B41" i="17"/>
  <c r="A41" i="17"/>
  <c r="C40" i="17"/>
  <c r="B40" i="17"/>
  <c r="C39" i="17"/>
  <c r="B39" i="17"/>
  <c r="A39" i="17"/>
  <c r="C38" i="17"/>
  <c r="B38" i="17"/>
  <c r="C37" i="17"/>
  <c r="B37" i="17"/>
  <c r="C36" i="17"/>
  <c r="B36" i="17"/>
  <c r="C35" i="17"/>
  <c r="B35" i="17"/>
  <c r="C34" i="17"/>
  <c r="B34" i="17"/>
  <c r="C33" i="17"/>
  <c r="B33" i="17"/>
  <c r="C32" i="17"/>
  <c r="B32" i="17"/>
  <c r="C31" i="17"/>
  <c r="B31" i="17"/>
  <c r="A31" i="17"/>
  <c r="C30" i="17"/>
  <c r="B30" i="17"/>
  <c r="C29" i="17"/>
  <c r="B29" i="17"/>
  <c r="C28" i="17"/>
  <c r="B28" i="17"/>
  <c r="C27" i="17"/>
  <c r="B27" i="17"/>
  <c r="C26" i="17"/>
  <c r="B26" i="17"/>
  <c r="C25" i="17"/>
  <c r="B25" i="17"/>
  <c r="C24" i="17"/>
  <c r="B24" i="17"/>
  <c r="C23" i="17"/>
  <c r="B23" i="17"/>
  <c r="C22" i="17"/>
  <c r="B22" i="17"/>
  <c r="C21" i="17"/>
  <c r="B21" i="17"/>
  <c r="C20" i="17"/>
  <c r="B20" i="17"/>
  <c r="C19" i="17"/>
  <c r="B19" i="17"/>
  <c r="C18" i="17"/>
  <c r="B18" i="17"/>
  <c r="A18" i="17"/>
  <c r="C17" i="17"/>
  <c r="B17" i="17"/>
  <c r="C16" i="17"/>
  <c r="B16" i="17"/>
  <c r="C15" i="17"/>
  <c r="B15" i="17"/>
  <c r="A15" i="17"/>
  <c r="C14" i="17"/>
  <c r="B14" i="17"/>
  <c r="C13" i="17"/>
  <c r="B13" i="17"/>
  <c r="A13" i="17"/>
  <c r="C12" i="17"/>
  <c r="B12" i="17"/>
  <c r="C11" i="17"/>
  <c r="B11" i="17"/>
  <c r="C10" i="17"/>
  <c r="B10" i="17"/>
  <c r="C9" i="17"/>
  <c r="B9" i="17"/>
  <c r="C8" i="17"/>
  <c r="B8" i="17"/>
  <c r="C7" i="17"/>
  <c r="B7" i="17"/>
  <c r="C6" i="17"/>
  <c r="B6" i="17"/>
  <c r="C5" i="17"/>
  <c r="B5" i="17"/>
  <c r="C4" i="17"/>
  <c r="B4" i="17"/>
  <c r="A4" i="17"/>
  <c r="A2" i="17"/>
  <c r="A1" i="17"/>
  <c r="C109" i="16"/>
  <c r="B109" i="16"/>
  <c r="C108" i="16"/>
  <c r="B108" i="16"/>
  <c r="C107" i="16"/>
  <c r="B107" i="16"/>
  <c r="C106" i="16"/>
  <c r="B106" i="16"/>
  <c r="C105" i="16"/>
  <c r="B105" i="16"/>
  <c r="C104" i="16"/>
  <c r="B104" i="16"/>
  <c r="C103" i="16"/>
  <c r="B103" i="16"/>
  <c r="C102" i="16"/>
  <c r="B102" i="16"/>
  <c r="C101" i="16"/>
  <c r="B101" i="16"/>
  <c r="C100" i="16"/>
  <c r="B100" i="16"/>
  <c r="C99" i="16"/>
  <c r="B99" i="16"/>
  <c r="C98" i="16"/>
  <c r="B98" i="16"/>
  <c r="A98" i="16"/>
  <c r="C97" i="16"/>
  <c r="B97" i="16"/>
  <c r="C96" i="16"/>
  <c r="B96" i="16"/>
  <c r="C95" i="16"/>
  <c r="B95" i="16"/>
  <c r="C94" i="16"/>
  <c r="B94" i="16"/>
  <c r="C88" i="16"/>
  <c r="B88" i="16"/>
  <c r="C87" i="16"/>
  <c r="B87" i="16"/>
  <c r="A87" i="16"/>
  <c r="C86" i="16"/>
  <c r="B86" i="16"/>
  <c r="C85" i="16"/>
  <c r="B85" i="16"/>
  <c r="C84" i="16"/>
  <c r="B84" i="16"/>
  <c r="C83" i="16"/>
  <c r="B83" i="16"/>
  <c r="C82" i="16"/>
  <c r="B82" i="16"/>
  <c r="C81" i="16"/>
  <c r="B81" i="16"/>
  <c r="C80" i="16"/>
  <c r="B80" i="16"/>
  <c r="C79" i="16"/>
  <c r="B79" i="16"/>
  <c r="C78" i="16"/>
  <c r="B78" i="16"/>
  <c r="C77" i="16"/>
  <c r="B77" i="16"/>
  <c r="C76" i="16"/>
  <c r="B76" i="16"/>
  <c r="C75" i="16"/>
  <c r="B75" i="16"/>
  <c r="C74" i="16"/>
  <c r="B74" i="16"/>
  <c r="A74" i="16"/>
  <c r="C73" i="16"/>
  <c r="B73" i="16"/>
  <c r="C72" i="16"/>
  <c r="B72" i="16"/>
  <c r="C71" i="16"/>
  <c r="B71" i="16"/>
  <c r="C70" i="16"/>
  <c r="B70" i="16"/>
  <c r="C69" i="16"/>
  <c r="B69" i="16"/>
  <c r="C68" i="16"/>
  <c r="B68" i="16"/>
  <c r="C67" i="16"/>
  <c r="B67" i="16"/>
  <c r="C66" i="16"/>
  <c r="B66" i="16"/>
  <c r="C65" i="16"/>
  <c r="B65" i="16"/>
  <c r="C64" i="16"/>
  <c r="B64" i="16"/>
  <c r="C63" i="16"/>
  <c r="B63" i="16"/>
  <c r="C62" i="16"/>
  <c r="B62" i="16"/>
  <c r="C61" i="16"/>
  <c r="B61" i="16"/>
  <c r="C60" i="16"/>
  <c r="B60" i="16"/>
  <c r="A60" i="16"/>
  <c r="C59" i="16"/>
  <c r="B59" i="16"/>
  <c r="C58" i="16"/>
  <c r="B58" i="16"/>
  <c r="C57" i="16"/>
  <c r="B57" i="16"/>
  <c r="C56" i="16"/>
  <c r="B56" i="16"/>
  <c r="A56" i="16"/>
  <c r="C55" i="16"/>
  <c r="B55" i="16"/>
  <c r="C54" i="16"/>
  <c r="B54" i="16"/>
  <c r="C53" i="16"/>
  <c r="B53" i="16"/>
  <c r="C52" i="16"/>
  <c r="B52" i="16"/>
  <c r="C51" i="16"/>
  <c r="B51" i="16"/>
  <c r="C50" i="16"/>
  <c r="B50" i="16"/>
  <c r="C49" i="16"/>
  <c r="B49" i="16"/>
  <c r="C48" i="16"/>
  <c r="B48" i="16"/>
  <c r="C47" i="16"/>
  <c r="B47" i="16"/>
  <c r="C46" i="16"/>
  <c r="B46" i="16"/>
  <c r="A46" i="16"/>
  <c r="C45" i="16"/>
  <c r="B45" i="16"/>
  <c r="C44" i="16"/>
  <c r="B44" i="16"/>
  <c r="C43" i="16"/>
  <c r="B43" i="16"/>
  <c r="C42" i="16"/>
  <c r="B42" i="16"/>
  <c r="C41" i="16"/>
  <c r="B41" i="16"/>
  <c r="A41" i="16"/>
  <c r="C40" i="16"/>
  <c r="B40" i="16"/>
  <c r="C39" i="16"/>
  <c r="B39" i="16"/>
  <c r="A39" i="16"/>
  <c r="C38" i="16"/>
  <c r="B38" i="16"/>
  <c r="C37" i="16"/>
  <c r="B37" i="16"/>
  <c r="C36" i="16"/>
  <c r="B36" i="16"/>
  <c r="C35" i="16"/>
  <c r="B35" i="16"/>
  <c r="C34" i="16"/>
  <c r="B34" i="16"/>
  <c r="C33" i="16"/>
  <c r="B33" i="16"/>
  <c r="C32" i="16"/>
  <c r="B32" i="16"/>
  <c r="C31" i="16"/>
  <c r="B31" i="16"/>
  <c r="A31" i="16"/>
  <c r="C30" i="16"/>
  <c r="B30" i="16"/>
  <c r="C29" i="16"/>
  <c r="B29" i="16"/>
  <c r="C28" i="16"/>
  <c r="B28" i="16"/>
  <c r="C27" i="16"/>
  <c r="B27" i="16"/>
  <c r="C26" i="16"/>
  <c r="B26" i="16"/>
  <c r="C25" i="16"/>
  <c r="B25" i="16"/>
  <c r="C24" i="16"/>
  <c r="B24" i="16"/>
  <c r="C23" i="16"/>
  <c r="B23" i="16"/>
  <c r="C22" i="16"/>
  <c r="B22" i="16"/>
  <c r="C21" i="16"/>
  <c r="B21" i="16"/>
  <c r="C20" i="16"/>
  <c r="B20" i="16"/>
  <c r="C19" i="16"/>
  <c r="B19" i="16"/>
  <c r="C18" i="16"/>
  <c r="B18" i="16"/>
  <c r="A18" i="16"/>
  <c r="C17" i="16"/>
  <c r="B17" i="16"/>
  <c r="C16" i="16"/>
  <c r="B16" i="16"/>
  <c r="C15" i="16"/>
  <c r="B15" i="16"/>
  <c r="A15" i="16"/>
  <c r="C14" i="16"/>
  <c r="B14" i="16"/>
  <c r="C13" i="16"/>
  <c r="B13" i="16"/>
  <c r="A13" i="16"/>
  <c r="C12" i="16"/>
  <c r="B12" i="16"/>
  <c r="C11" i="16"/>
  <c r="B11" i="16"/>
  <c r="C10" i="16"/>
  <c r="B10" i="16"/>
  <c r="C9" i="16"/>
  <c r="B9" i="16"/>
  <c r="C8" i="16"/>
  <c r="B8" i="16"/>
  <c r="C7" i="16"/>
  <c r="B7" i="16"/>
  <c r="C6" i="16"/>
  <c r="B6" i="16"/>
  <c r="C5" i="16"/>
  <c r="B5" i="16"/>
  <c r="C4" i="16"/>
  <c r="B4" i="16"/>
  <c r="A4" i="16"/>
  <c r="A2" i="16"/>
  <c r="A1" i="16"/>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A98" i="15"/>
  <c r="C97" i="15"/>
  <c r="B97" i="15"/>
  <c r="C96" i="15"/>
  <c r="B96" i="15"/>
  <c r="C95" i="15"/>
  <c r="B95" i="15"/>
  <c r="C94" i="15"/>
  <c r="B94" i="15"/>
  <c r="C88" i="15"/>
  <c r="B88" i="15"/>
  <c r="C87" i="15"/>
  <c r="B87" i="15"/>
  <c r="A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A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A60" i="15"/>
  <c r="C59" i="15"/>
  <c r="B59" i="15"/>
  <c r="C58" i="15"/>
  <c r="B58" i="15"/>
  <c r="C57" i="15"/>
  <c r="B57" i="15"/>
  <c r="C56" i="15"/>
  <c r="B56" i="15"/>
  <c r="A56" i="15"/>
  <c r="C55" i="15"/>
  <c r="B55" i="15"/>
  <c r="C54" i="15"/>
  <c r="B54" i="15"/>
  <c r="C53" i="15"/>
  <c r="B53" i="15"/>
  <c r="C52" i="15"/>
  <c r="B52" i="15"/>
  <c r="C51" i="15"/>
  <c r="B51" i="15"/>
  <c r="C50" i="15"/>
  <c r="B50" i="15"/>
  <c r="C49" i="15"/>
  <c r="B49" i="15"/>
  <c r="C48" i="15"/>
  <c r="B48" i="15"/>
  <c r="C47" i="15"/>
  <c r="B47" i="15"/>
  <c r="C46" i="15"/>
  <c r="B46" i="15"/>
  <c r="A46" i="15"/>
  <c r="C45" i="15"/>
  <c r="B45" i="15"/>
  <c r="C44" i="15"/>
  <c r="B44" i="15"/>
  <c r="C43" i="15"/>
  <c r="B43" i="15"/>
  <c r="C42" i="15"/>
  <c r="B42" i="15"/>
  <c r="C41" i="15"/>
  <c r="B41" i="15"/>
  <c r="A41" i="15"/>
  <c r="C40" i="15"/>
  <c r="B40" i="15"/>
  <c r="C39" i="15"/>
  <c r="B39" i="15"/>
  <c r="A39" i="15"/>
  <c r="C38" i="15"/>
  <c r="B38" i="15"/>
  <c r="C37" i="15"/>
  <c r="B37" i="15"/>
  <c r="C36" i="15"/>
  <c r="B36" i="15"/>
  <c r="C35" i="15"/>
  <c r="B35" i="15"/>
  <c r="C34" i="15"/>
  <c r="B34" i="15"/>
  <c r="C33" i="15"/>
  <c r="B33" i="15"/>
  <c r="C32" i="15"/>
  <c r="B32" i="15"/>
  <c r="C31" i="15"/>
  <c r="B31" i="15"/>
  <c r="A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A18" i="15"/>
  <c r="C17" i="15"/>
  <c r="B17" i="15"/>
  <c r="C16" i="15"/>
  <c r="B16" i="15"/>
  <c r="C15" i="15"/>
  <c r="B15" i="15"/>
  <c r="A15" i="15"/>
  <c r="C14" i="15"/>
  <c r="B14" i="15"/>
  <c r="C13" i="15"/>
  <c r="B13" i="15"/>
  <c r="A13" i="15"/>
  <c r="C12" i="15"/>
  <c r="B12" i="15"/>
  <c r="C11" i="15"/>
  <c r="B11" i="15"/>
  <c r="C10" i="15"/>
  <c r="B10" i="15"/>
  <c r="C9" i="15"/>
  <c r="B9" i="15"/>
  <c r="C8" i="15"/>
  <c r="B8" i="15"/>
  <c r="C7" i="15"/>
  <c r="B7" i="15"/>
  <c r="C6" i="15"/>
  <c r="B6" i="15"/>
  <c r="C5" i="15"/>
  <c r="B5" i="15"/>
  <c r="C4" i="15"/>
  <c r="B4" i="15"/>
  <c r="A4" i="15"/>
  <c r="A2" i="15"/>
  <c r="A1" i="15"/>
  <c r="C109" i="14"/>
  <c r="B109" i="14"/>
  <c r="C108" i="14"/>
  <c r="B108" i="14"/>
  <c r="C107" i="14"/>
  <c r="B107" i="14"/>
  <c r="C106" i="14"/>
  <c r="B106" i="14"/>
  <c r="C105" i="14"/>
  <c r="B105" i="14"/>
  <c r="C104" i="14"/>
  <c r="B104" i="14"/>
  <c r="C103" i="14"/>
  <c r="B103" i="14"/>
  <c r="C102" i="14"/>
  <c r="B102" i="14"/>
  <c r="C101" i="14"/>
  <c r="B101" i="14"/>
  <c r="C100" i="14"/>
  <c r="B100" i="14"/>
  <c r="C99" i="14"/>
  <c r="B99" i="14"/>
  <c r="C98" i="14"/>
  <c r="B98" i="14"/>
  <c r="A98" i="14"/>
  <c r="C97" i="14"/>
  <c r="B97" i="14"/>
  <c r="C96" i="14"/>
  <c r="B96" i="14"/>
  <c r="C95" i="14"/>
  <c r="B95" i="14"/>
  <c r="C94" i="14"/>
  <c r="B94" i="14"/>
  <c r="C88" i="14"/>
  <c r="B88" i="14"/>
  <c r="C87" i="14"/>
  <c r="B87" i="14"/>
  <c r="A87" i="14"/>
  <c r="C86" i="14"/>
  <c r="B86" i="14"/>
  <c r="C85" i="14"/>
  <c r="B85" i="14"/>
  <c r="C84" i="14"/>
  <c r="B84" i="14"/>
  <c r="C83" i="14"/>
  <c r="B83" i="14"/>
  <c r="C82" i="14"/>
  <c r="B82" i="14"/>
  <c r="C81" i="14"/>
  <c r="B81" i="14"/>
  <c r="C80" i="14"/>
  <c r="B80" i="14"/>
  <c r="C79" i="14"/>
  <c r="B79" i="14"/>
  <c r="C78" i="14"/>
  <c r="B78" i="14"/>
  <c r="C77" i="14"/>
  <c r="B77" i="14"/>
  <c r="C76" i="14"/>
  <c r="B76" i="14"/>
  <c r="C75" i="14"/>
  <c r="B75" i="14"/>
  <c r="C74" i="14"/>
  <c r="B74" i="14"/>
  <c r="A74" i="14"/>
  <c r="C73" i="14"/>
  <c r="B73" i="14"/>
  <c r="C72" i="14"/>
  <c r="B72" i="14"/>
  <c r="C71" i="14"/>
  <c r="B71" i="14"/>
  <c r="C70" i="14"/>
  <c r="B70" i="14"/>
  <c r="C69" i="14"/>
  <c r="B69" i="14"/>
  <c r="C68" i="14"/>
  <c r="B68" i="14"/>
  <c r="C67" i="14"/>
  <c r="B67" i="14"/>
  <c r="C66" i="14"/>
  <c r="B66" i="14"/>
  <c r="C65" i="14"/>
  <c r="B65" i="14"/>
  <c r="C64" i="14"/>
  <c r="B64" i="14"/>
  <c r="C63" i="14"/>
  <c r="B63" i="14"/>
  <c r="C62" i="14"/>
  <c r="B62" i="14"/>
  <c r="C61" i="14"/>
  <c r="B61" i="14"/>
  <c r="C60" i="14"/>
  <c r="B60" i="14"/>
  <c r="A60" i="14"/>
  <c r="C59" i="14"/>
  <c r="B59" i="14"/>
  <c r="C58" i="14"/>
  <c r="B58" i="14"/>
  <c r="C57" i="14"/>
  <c r="B57" i="14"/>
  <c r="C56" i="14"/>
  <c r="B56" i="14"/>
  <c r="A56" i="14"/>
  <c r="C55" i="14"/>
  <c r="B55" i="14"/>
  <c r="C54" i="14"/>
  <c r="B54" i="14"/>
  <c r="C53" i="14"/>
  <c r="B53" i="14"/>
  <c r="C52" i="14"/>
  <c r="B52" i="14"/>
  <c r="C51" i="14"/>
  <c r="B51" i="14"/>
  <c r="C50" i="14"/>
  <c r="B50" i="14"/>
  <c r="C49" i="14"/>
  <c r="B49" i="14"/>
  <c r="C48" i="14"/>
  <c r="B48" i="14"/>
  <c r="C47" i="14"/>
  <c r="B47" i="14"/>
  <c r="C46" i="14"/>
  <c r="B46" i="14"/>
  <c r="A46" i="14"/>
  <c r="C45" i="14"/>
  <c r="B45" i="14"/>
  <c r="C44" i="14"/>
  <c r="B44" i="14"/>
  <c r="C43" i="14"/>
  <c r="B43" i="14"/>
  <c r="C42" i="14"/>
  <c r="B42" i="14"/>
  <c r="C41" i="14"/>
  <c r="B41" i="14"/>
  <c r="A41" i="14"/>
  <c r="C40" i="14"/>
  <c r="B40" i="14"/>
  <c r="C39" i="14"/>
  <c r="B39" i="14"/>
  <c r="A39" i="14"/>
  <c r="C38" i="14"/>
  <c r="B38" i="14"/>
  <c r="C37" i="14"/>
  <c r="B37" i="14"/>
  <c r="C36" i="14"/>
  <c r="B36" i="14"/>
  <c r="C35" i="14"/>
  <c r="B35" i="14"/>
  <c r="C34" i="14"/>
  <c r="B34" i="14"/>
  <c r="C33" i="14"/>
  <c r="B33" i="14"/>
  <c r="C32" i="14"/>
  <c r="B32" i="14"/>
  <c r="C31" i="14"/>
  <c r="B31" i="14"/>
  <c r="A31" i="14"/>
  <c r="C30" i="14"/>
  <c r="B30" i="14"/>
  <c r="C29" i="14"/>
  <c r="B29" i="14"/>
  <c r="C28" i="14"/>
  <c r="B28" i="14"/>
  <c r="C27" i="14"/>
  <c r="B27" i="14"/>
  <c r="C26" i="14"/>
  <c r="B26" i="14"/>
  <c r="C25" i="14"/>
  <c r="B25" i="14"/>
  <c r="C24" i="14"/>
  <c r="B24" i="14"/>
  <c r="C23" i="14"/>
  <c r="B23" i="14"/>
  <c r="C22" i="14"/>
  <c r="B22" i="14"/>
  <c r="C21" i="14"/>
  <c r="B21" i="14"/>
  <c r="C20" i="14"/>
  <c r="B20" i="14"/>
  <c r="C19" i="14"/>
  <c r="B19" i="14"/>
  <c r="C18" i="14"/>
  <c r="B18" i="14"/>
  <c r="A18" i="14"/>
  <c r="C17" i="14"/>
  <c r="B17" i="14"/>
  <c r="C16" i="14"/>
  <c r="B16" i="14"/>
  <c r="C15" i="14"/>
  <c r="B15" i="14"/>
  <c r="A15" i="14"/>
  <c r="C14" i="14"/>
  <c r="B14" i="14"/>
  <c r="C13" i="14"/>
  <c r="B13" i="14"/>
  <c r="A13" i="14"/>
  <c r="C12" i="14"/>
  <c r="B12" i="14"/>
  <c r="C11" i="14"/>
  <c r="B11" i="14"/>
  <c r="C10" i="14"/>
  <c r="B10" i="14"/>
  <c r="C9" i="14"/>
  <c r="B9" i="14"/>
  <c r="C8" i="14"/>
  <c r="B8" i="14"/>
  <c r="C7" i="14"/>
  <c r="B7" i="14"/>
  <c r="C6" i="14"/>
  <c r="B6" i="14"/>
  <c r="C5" i="14"/>
  <c r="B5" i="14"/>
  <c r="C4" i="14"/>
  <c r="B4" i="14"/>
  <c r="A4" i="14"/>
  <c r="A2" i="14"/>
  <c r="A1" i="14"/>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A98" i="13"/>
  <c r="C97" i="13"/>
  <c r="B97" i="13"/>
  <c r="C96" i="13"/>
  <c r="B96" i="13"/>
  <c r="C95" i="13"/>
  <c r="B95" i="13"/>
  <c r="C94" i="13"/>
  <c r="B94" i="13"/>
  <c r="C88" i="13"/>
  <c r="B88" i="13"/>
  <c r="C87" i="13"/>
  <c r="B87" i="13"/>
  <c r="A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A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A60" i="13"/>
  <c r="C59" i="13"/>
  <c r="B59" i="13"/>
  <c r="C58" i="13"/>
  <c r="B58" i="13"/>
  <c r="C57" i="13"/>
  <c r="B57" i="13"/>
  <c r="C56" i="13"/>
  <c r="B56" i="13"/>
  <c r="A56" i="13"/>
  <c r="C55" i="13"/>
  <c r="B55" i="13"/>
  <c r="C54" i="13"/>
  <c r="B54" i="13"/>
  <c r="C53" i="13"/>
  <c r="B53" i="13"/>
  <c r="C52" i="13"/>
  <c r="B52" i="13"/>
  <c r="C51" i="13"/>
  <c r="B51" i="13"/>
  <c r="C50" i="13"/>
  <c r="B50" i="13"/>
  <c r="C49" i="13"/>
  <c r="B49" i="13"/>
  <c r="C48" i="13"/>
  <c r="B48" i="13"/>
  <c r="C47" i="13"/>
  <c r="B47" i="13"/>
  <c r="C46" i="13"/>
  <c r="B46" i="13"/>
  <c r="A46" i="13"/>
  <c r="C45" i="13"/>
  <c r="B45" i="13"/>
  <c r="C44" i="13"/>
  <c r="B44" i="13"/>
  <c r="C43" i="13"/>
  <c r="B43" i="13"/>
  <c r="C42" i="13"/>
  <c r="B42" i="13"/>
  <c r="C41" i="13"/>
  <c r="B41" i="13"/>
  <c r="A41" i="13"/>
  <c r="C40" i="13"/>
  <c r="B40" i="13"/>
  <c r="C39" i="13"/>
  <c r="B39" i="13"/>
  <c r="A39" i="13"/>
  <c r="C38" i="13"/>
  <c r="B38" i="13"/>
  <c r="C37" i="13"/>
  <c r="B37" i="13"/>
  <c r="C36" i="13"/>
  <c r="B36" i="13"/>
  <c r="C35" i="13"/>
  <c r="B35" i="13"/>
  <c r="C34" i="13"/>
  <c r="B34" i="13"/>
  <c r="C33" i="13"/>
  <c r="B33" i="13"/>
  <c r="C32" i="13"/>
  <c r="B32" i="13"/>
  <c r="C31" i="13"/>
  <c r="B31" i="13"/>
  <c r="A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A18" i="13"/>
  <c r="C17" i="13"/>
  <c r="B17" i="13"/>
  <c r="C16" i="13"/>
  <c r="B16" i="13"/>
  <c r="C15" i="13"/>
  <c r="B15" i="13"/>
  <c r="A15" i="13"/>
  <c r="C14" i="13"/>
  <c r="B14" i="13"/>
  <c r="C13" i="13"/>
  <c r="B13" i="13"/>
  <c r="A13" i="13"/>
  <c r="C12" i="13"/>
  <c r="B12" i="13"/>
  <c r="C11" i="13"/>
  <c r="B11" i="13"/>
  <c r="C10" i="13"/>
  <c r="B10" i="13"/>
  <c r="C9" i="13"/>
  <c r="B9" i="13"/>
  <c r="C8" i="13"/>
  <c r="B8" i="13"/>
  <c r="C7" i="13"/>
  <c r="B7" i="13"/>
  <c r="C6" i="13"/>
  <c r="B6" i="13"/>
  <c r="C5" i="13"/>
  <c r="B5" i="13"/>
  <c r="C4" i="13"/>
  <c r="B4" i="13"/>
  <c r="A4" i="13"/>
  <c r="A2" i="13"/>
  <c r="A1" i="13"/>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A98" i="12"/>
  <c r="C97" i="12"/>
  <c r="B97" i="12"/>
  <c r="C96" i="12"/>
  <c r="B96" i="12"/>
  <c r="C95" i="12"/>
  <c r="B95" i="12"/>
  <c r="C94" i="12"/>
  <c r="B94" i="12"/>
  <c r="C88" i="12"/>
  <c r="B88" i="12"/>
  <c r="C87" i="12"/>
  <c r="B87" i="12"/>
  <c r="A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A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A60" i="12"/>
  <c r="C59" i="12"/>
  <c r="B59" i="12"/>
  <c r="C58" i="12"/>
  <c r="B58" i="12"/>
  <c r="C57" i="12"/>
  <c r="B57" i="12"/>
  <c r="C56" i="12"/>
  <c r="B56" i="12"/>
  <c r="A56" i="12"/>
  <c r="C55" i="12"/>
  <c r="B55" i="12"/>
  <c r="C54" i="12"/>
  <c r="B54" i="12"/>
  <c r="C53" i="12"/>
  <c r="B53" i="12"/>
  <c r="C52" i="12"/>
  <c r="B52" i="12"/>
  <c r="C51" i="12"/>
  <c r="B51" i="12"/>
  <c r="C50" i="12"/>
  <c r="B50" i="12"/>
  <c r="C49" i="12"/>
  <c r="B49" i="12"/>
  <c r="C48" i="12"/>
  <c r="B48" i="12"/>
  <c r="C47" i="12"/>
  <c r="B47" i="12"/>
  <c r="C46" i="12"/>
  <c r="B46" i="12"/>
  <c r="A46" i="12"/>
  <c r="C45" i="12"/>
  <c r="B45" i="12"/>
  <c r="C44" i="12"/>
  <c r="B44" i="12"/>
  <c r="C43" i="12"/>
  <c r="B43" i="12"/>
  <c r="C42" i="12"/>
  <c r="B42" i="12"/>
  <c r="C41" i="12"/>
  <c r="B41" i="12"/>
  <c r="A41" i="12"/>
  <c r="C40" i="12"/>
  <c r="B40" i="12"/>
  <c r="C39" i="12"/>
  <c r="B39" i="12"/>
  <c r="A39" i="12"/>
  <c r="C38" i="12"/>
  <c r="B38" i="12"/>
  <c r="C37" i="12"/>
  <c r="B37" i="12"/>
  <c r="C36" i="12"/>
  <c r="B36" i="12"/>
  <c r="C35" i="12"/>
  <c r="B35" i="12"/>
  <c r="C34" i="12"/>
  <c r="B34" i="12"/>
  <c r="C33" i="12"/>
  <c r="B33" i="12"/>
  <c r="C32" i="12"/>
  <c r="B32" i="12"/>
  <c r="C31" i="12"/>
  <c r="B31" i="12"/>
  <c r="A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A18" i="12"/>
  <c r="C17" i="12"/>
  <c r="B17" i="12"/>
  <c r="C16" i="12"/>
  <c r="B16" i="12"/>
  <c r="C15" i="12"/>
  <c r="B15" i="12"/>
  <c r="A15" i="12"/>
  <c r="C14" i="12"/>
  <c r="B14" i="12"/>
  <c r="C13" i="12"/>
  <c r="B13" i="12"/>
  <c r="A13" i="12"/>
  <c r="C12" i="12"/>
  <c r="B12" i="12"/>
  <c r="C11" i="12"/>
  <c r="B11" i="12"/>
  <c r="C10" i="12"/>
  <c r="B10" i="12"/>
  <c r="C9" i="12"/>
  <c r="B9" i="12"/>
  <c r="C8" i="12"/>
  <c r="B8" i="12"/>
  <c r="C7" i="12"/>
  <c r="B7" i="12"/>
  <c r="C6" i="12"/>
  <c r="B6" i="12"/>
  <c r="C5" i="12"/>
  <c r="B5" i="12"/>
  <c r="C4" i="12"/>
  <c r="B4" i="12"/>
  <c r="A4" i="12"/>
  <c r="A2" i="12"/>
  <c r="A1" i="12"/>
  <c r="C109" i="11"/>
  <c r="B109" i="11"/>
  <c r="C108" i="11"/>
  <c r="B108" i="11"/>
  <c r="C107" i="11"/>
  <c r="B107" i="11"/>
  <c r="C106" i="11"/>
  <c r="B106" i="11"/>
  <c r="C105" i="11"/>
  <c r="B105" i="11"/>
  <c r="C104" i="11"/>
  <c r="B104" i="11"/>
  <c r="C103" i="11"/>
  <c r="B103" i="11"/>
  <c r="C102" i="11"/>
  <c r="B102" i="11"/>
  <c r="C101" i="11"/>
  <c r="B101" i="11"/>
  <c r="C100" i="11"/>
  <c r="B100" i="11"/>
  <c r="C99" i="11"/>
  <c r="B99" i="11"/>
  <c r="C98" i="11"/>
  <c r="B98" i="11"/>
  <c r="A98" i="11"/>
  <c r="C97" i="11"/>
  <c r="B97" i="11"/>
  <c r="C96" i="11"/>
  <c r="B96" i="11"/>
  <c r="C95" i="11"/>
  <c r="B95" i="11"/>
  <c r="C94" i="11"/>
  <c r="B94" i="11"/>
  <c r="C88" i="11"/>
  <c r="B88" i="11"/>
  <c r="C87" i="11"/>
  <c r="B87" i="11"/>
  <c r="A87" i="11"/>
  <c r="C86" i="11"/>
  <c r="B86" i="11"/>
  <c r="C85" i="11"/>
  <c r="B85" i="11"/>
  <c r="C84" i="11"/>
  <c r="B84" i="11"/>
  <c r="C83" i="11"/>
  <c r="B83" i="11"/>
  <c r="C82" i="11"/>
  <c r="B82" i="11"/>
  <c r="C81" i="11"/>
  <c r="B81" i="11"/>
  <c r="C80" i="11"/>
  <c r="B80" i="11"/>
  <c r="C79" i="11"/>
  <c r="B79" i="11"/>
  <c r="C78" i="11"/>
  <c r="B78" i="11"/>
  <c r="C77" i="11"/>
  <c r="B77" i="11"/>
  <c r="C76" i="11"/>
  <c r="B76" i="11"/>
  <c r="C75" i="11"/>
  <c r="B75" i="11"/>
  <c r="C74" i="11"/>
  <c r="B74" i="11"/>
  <c r="A74" i="11"/>
  <c r="C73" i="11"/>
  <c r="B73" i="11"/>
  <c r="C72" i="11"/>
  <c r="B72" i="11"/>
  <c r="C71" i="11"/>
  <c r="B71" i="11"/>
  <c r="C70" i="11"/>
  <c r="B70" i="11"/>
  <c r="C69" i="11"/>
  <c r="B69" i="11"/>
  <c r="C68" i="11"/>
  <c r="B68" i="11"/>
  <c r="C67" i="11"/>
  <c r="B67" i="11"/>
  <c r="C66" i="11"/>
  <c r="B66" i="11"/>
  <c r="C65" i="11"/>
  <c r="B65" i="11"/>
  <c r="C64" i="11"/>
  <c r="B64" i="11"/>
  <c r="C63" i="11"/>
  <c r="B63" i="11"/>
  <c r="C62" i="11"/>
  <c r="B62" i="11"/>
  <c r="C61" i="11"/>
  <c r="B61" i="11"/>
  <c r="C60" i="11"/>
  <c r="B60" i="11"/>
  <c r="A60" i="11"/>
  <c r="C59" i="11"/>
  <c r="B59" i="11"/>
  <c r="C58" i="11"/>
  <c r="B58" i="11"/>
  <c r="C57" i="11"/>
  <c r="B57" i="11"/>
  <c r="C56" i="11"/>
  <c r="B56" i="11"/>
  <c r="A56" i="11"/>
  <c r="C55" i="11"/>
  <c r="B55" i="11"/>
  <c r="C54" i="11"/>
  <c r="B54" i="11"/>
  <c r="C53" i="11"/>
  <c r="B53" i="11"/>
  <c r="C52" i="11"/>
  <c r="B52" i="11"/>
  <c r="C51" i="11"/>
  <c r="B51" i="11"/>
  <c r="C50" i="11"/>
  <c r="B50" i="11"/>
  <c r="C49" i="11"/>
  <c r="B49" i="11"/>
  <c r="C48" i="11"/>
  <c r="B48" i="11"/>
  <c r="C47" i="11"/>
  <c r="B47" i="11"/>
  <c r="C46" i="11"/>
  <c r="B46" i="11"/>
  <c r="A46" i="11"/>
  <c r="C45" i="11"/>
  <c r="B45" i="11"/>
  <c r="C44" i="11"/>
  <c r="B44" i="11"/>
  <c r="C43" i="11"/>
  <c r="B43" i="11"/>
  <c r="C42" i="11"/>
  <c r="B42" i="11"/>
  <c r="C41" i="11"/>
  <c r="B41" i="11"/>
  <c r="A41" i="11"/>
  <c r="C40" i="11"/>
  <c r="B40" i="11"/>
  <c r="C39" i="11"/>
  <c r="B39" i="11"/>
  <c r="A39" i="11"/>
  <c r="C38" i="11"/>
  <c r="B38" i="11"/>
  <c r="C37" i="11"/>
  <c r="B37" i="11"/>
  <c r="C36" i="11"/>
  <c r="B36" i="11"/>
  <c r="C35" i="11"/>
  <c r="B35" i="11"/>
  <c r="C34" i="11"/>
  <c r="B34" i="11"/>
  <c r="C33" i="11"/>
  <c r="B33" i="11"/>
  <c r="C32" i="11"/>
  <c r="B32" i="11"/>
  <c r="C31" i="11"/>
  <c r="B31" i="11"/>
  <c r="A31" i="11"/>
  <c r="C30" i="11"/>
  <c r="B30" i="11"/>
  <c r="C29" i="11"/>
  <c r="B29" i="11"/>
  <c r="C28" i="11"/>
  <c r="B28" i="11"/>
  <c r="C27" i="11"/>
  <c r="B27" i="11"/>
  <c r="C26" i="11"/>
  <c r="B26" i="11"/>
  <c r="C25" i="11"/>
  <c r="B25" i="11"/>
  <c r="C24" i="11"/>
  <c r="B24" i="11"/>
  <c r="C23" i="11"/>
  <c r="B23" i="11"/>
  <c r="C22" i="11"/>
  <c r="B22" i="11"/>
  <c r="C21" i="11"/>
  <c r="B21" i="11"/>
  <c r="C20" i="11"/>
  <c r="B20" i="11"/>
  <c r="C19" i="11"/>
  <c r="B19" i="11"/>
  <c r="C18" i="11"/>
  <c r="B18" i="11"/>
  <c r="A18" i="11"/>
  <c r="C17" i="11"/>
  <c r="B17" i="11"/>
  <c r="C16" i="11"/>
  <c r="B16" i="11"/>
  <c r="C15" i="11"/>
  <c r="B15" i="11"/>
  <c r="A15" i="11"/>
  <c r="C14" i="11"/>
  <c r="B14" i="11"/>
  <c r="C13" i="11"/>
  <c r="B13" i="11"/>
  <c r="A13" i="11"/>
  <c r="C12" i="11"/>
  <c r="B12" i="11"/>
  <c r="C11" i="11"/>
  <c r="B11" i="11"/>
  <c r="C10" i="11"/>
  <c r="B10" i="11"/>
  <c r="C9" i="11"/>
  <c r="B9" i="11"/>
  <c r="C8" i="11"/>
  <c r="B8" i="11"/>
  <c r="C7" i="11"/>
  <c r="B7" i="11"/>
  <c r="C6" i="11"/>
  <c r="B6" i="11"/>
  <c r="C5" i="11"/>
  <c r="B5" i="11"/>
  <c r="C4" i="11"/>
  <c r="B4" i="11"/>
  <c r="A4" i="11"/>
  <c r="A2" i="11"/>
  <c r="A1" i="11"/>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A98" i="10"/>
  <c r="C97" i="10"/>
  <c r="B97" i="10"/>
  <c r="C96" i="10"/>
  <c r="B96" i="10"/>
  <c r="C95" i="10"/>
  <c r="B95" i="10"/>
  <c r="C94" i="10"/>
  <c r="B94" i="10"/>
  <c r="C88" i="10"/>
  <c r="B88" i="10"/>
  <c r="C87" i="10"/>
  <c r="B87" i="10"/>
  <c r="A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A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A60" i="10"/>
  <c r="C59" i="10"/>
  <c r="B59" i="10"/>
  <c r="C58" i="10"/>
  <c r="B58" i="10"/>
  <c r="C57" i="10"/>
  <c r="B57" i="10"/>
  <c r="C56" i="10"/>
  <c r="B56" i="10"/>
  <c r="A56" i="10"/>
  <c r="C55" i="10"/>
  <c r="B55" i="10"/>
  <c r="C54" i="10"/>
  <c r="B54" i="10"/>
  <c r="C53" i="10"/>
  <c r="B53" i="10"/>
  <c r="C52" i="10"/>
  <c r="B52" i="10"/>
  <c r="C51" i="10"/>
  <c r="B51" i="10"/>
  <c r="C50" i="10"/>
  <c r="B50" i="10"/>
  <c r="C49" i="10"/>
  <c r="B49" i="10"/>
  <c r="C48" i="10"/>
  <c r="B48" i="10"/>
  <c r="C47" i="10"/>
  <c r="B47" i="10"/>
  <c r="C46" i="10"/>
  <c r="B46" i="10"/>
  <c r="A46" i="10"/>
  <c r="C45" i="10"/>
  <c r="B45" i="10"/>
  <c r="C44" i="10"/>
  <c r="B44" i="10"/>
  <c r="C43" i="10"/>
  <c r="B43" i="10"/>
  <c r="C42" i="10"/>
  <c r="B42" i="10"/>
  <c r="C41" i="10"/>
  <c r="B41" i="10"/>
  <c r="A41" i="10"/>
  <c r="C40" i="10"/>
  <c r="B40" i="10"/>
  <c r="C39" i="10"/>
  <c r="B39" i="10"/>
  <c r="A39" i="10"/>
  <c r="C38" i="10"/>
  <c r="B38" i="10"/>
  <c r="C37" i="10"/>
  <c r="B37" i="10"/>
  <c r="C36" i="10"/>
  <c r="B36" i="10"/>
  <c r="C35" i="10"/>
  <c r="B35" i="10"/>
  <c r="C34" i="10"/>
  <c r="B34" i="10"/>
  <c r="C33" i="10"/>
  <c r="B33" i="10"/>
  <c r="C32" i="10"/>
  <c r="B32" i="10"/>
  <c r="C31" i="10"/>
  <c r="B31" i="10"/>
  <c r="A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A18" i="10"/>
  <c r="C17" i="10"/>
  <c r="B17" i="10"/>
  <c r="C16" i="10"/>
  <c r="B16" i="10"/>
  <c r="C15" i="10"/>
  <c r="B15" i="10"/>
  <c r="A15" i="10"/>
  <c r="C14" i="10"/>
  <c r="B14" i="10"/>
  <c r="C13" i="10"/>
  <c r="B13" i="10"/>
  <c r="A13" i="10"/>
  <c r="C12" i="10"/>
  <c r="B12" i="10"/>
  <c r="C11" i="10"/>
  <c r="B11" i="10"/>
  <c r="C10" i="10"/>
  <c r="B10" i="10"/>
  <c r="C9" i="10"/>
  <c r="B9" i="10"/>
  <c r="C8" i="10"/>
  <c r="B8" i="10"/>
  <c r="C7" i="10"/>
  <c r="B7" i="10"/>
  <c r="C6" i="10"/>
  <c r="B6" i="10"/>
  <c r="C5" i="10"/>
  <c r="B5" i="10"/>
  <c r="C4" i="10"/>
  <c r="B4" i="10"/>
  <c r="A4" i="10"/>
  <c r="A2" i="10"/>
  <c r="A1" i="10"/>
  <c r="C109" i="9"/>
  <c r="B109" i="9"/>
  <c r="C108" i="9"/>
  <c r="B108" i="9"/>
  <c r="C107" i="9"/>
  <c r="B107" i="9"/>
  <c r="C106" i="9"/>
  <c r="B106" i="9"/>
  <c r="C105" i="9"/>
  <c r="B105" i="9"/>
  <c r="C104" i="9"/>
  <c r="B104" i="9"/>
  <c r="C103" i="9"/>
  <c r="B103" i="9"/>
  <c r="C102" i="9"/>
  <c r="B102" i="9"/>
  <c r="C101" i="9"/>
  <c r="B101" i="9"/>
  <c r="C100" i="9"/>
  <c r="B100" i="9"/>
  <c r="C99" i="9"/>
  <c r="B99" i="9"/>
  <c r="C98" i="9"/>
  <c r="B98" i="9"/>
  <c r="A98" i="9"/>
  <c r="C97" i="9"/>
  <c r="B97" i="9"/>
  <c r="C96" i="9"/>
  <c r="B96" i="9"/>
  <c r="C95" i="9"/>
  <c r="B95" i="9"/>
  <c r="C94" i="9"/>
  <c r="B94" i="9"/>
  <c r="C88" i="9"/>
  <c r="B88" i="9"/>
  <c r="C87" i="9"/>
  <c r="B87" i="9"/>
  <c r="A87" i="9"/>
  <c r="C86" i="9"/>
  <c r="B86" i="9"/>
  <c r="C85" i="9"/>
  <c r="B85" i="9"/>
  <c r="C84" i="9"/>
  <c r="B84" i="9"/>
  <c r="C83" i="9"/>
  <c r="B83" i="9"/>
  <c r="C82" i="9"/>
  <c r="B82" i="9"/>
  <c r="C81" i="9"/>
  <c r="B81" i="9"/>
  <c r="C80" i="9"/>
  <c r="B80" i="9"/>
  <c r="C79" i="9"/>
  <c r="B79" i="9"/>
  <c r="C78" i="9"/>
  <c r="B78" i="9"/>
  <c r="C77" i="9"/>
  <c r="B77" i="9"/>
  <c r="C76" i="9"/>
  <c r="B76" i="9"/>
  <c r="C75" i="9"/>
  <c r="B75" i="9"/>
  <c r="C74" i="9"/>
  <c r="B74" i="9"/>
  <c r="A74" i="9"/>
  <c r="C73" i="9"/>
  <c r="B73" i="9"/>
  <c r="C72" i="9"/>
  <c r="B72" i="9"/>
  <c r="C71" i="9"/>
  <c r="B71" i="9"/>
  <c r="C70" i="9"/>
  <c r="B70" i="9"/>
  <c r="C69" i="9"/>
  <c r="B69" i="9"/>
  <c r="C68" i="9"/>
  <c r="B68" i="9"/>
  <c r="C67" i="9"/>
  <c r="B67" i="9"/>
  <c r="C66" i="9"/>
  <c r="B66" i="9"/>
  <c r="C65" i="9"/>
  <c r="B65" i="9"/>
  <c r="C64" i="9"/>
  <c r="B64" i="9"/>
  <c r="C63" i="9"/>
  <c r="B63" i="9"/>
  <c r="C62" i="9"/>
  <c r="B62" i="9"/>
  <c r="C61" i="9"/>
  <c r="B61" i="9"/>
  <c r="C60" i="9"/>
  <c r="B60" i="9"/>
  <c r="A60" i="9"/>
  <c r="C59" i="9"/>
  <c r="B59" i="9"/>
  <c r="C58" i="9"/>
  <c r="B58" i="9"/>
  <c r="C57" i="9"/>
  <c r="B57" i="9"/>
  <c r="C56" i="9"/>
  <c r="B56" i="9"/>
  <c r="A56" i="9"/>
  <c r="C55" i="9"/>
  <c r="B55" i="9"/>
  <c r="C54" i="9"/>
  <c r="B54" i="9"/>
  <c r="C53" i="9"/>
  <c r="B53" i="9"/>
  <c r="C52" i="9"/>
  <c r="B52" i="9"/>
  <c r="C51" i="9"/>
  <c r="B51" i="9"/>
  <c r="C50" i="9"/>
  <c r="B50" i="9"/>
  <c r="C49" i="9"/>
  <c r="B49" i="9"/>
  <c r="C48" i="9"/>
  <c r="B48" i="9"/>
  <c r="C47" i="9"/>
  <c r="B47" i="9"/>
  <c r="C46" i="9"/>
  <c r="B46" i="9"/>
  <c r="A46" i="9"/>
  <c r="C45" i="9"/>
  <c r="B45" i="9"/>
  <c r="C44" i="9"/>
  <c r="B44" i="9"/>
  <c r="C43" i="9"/>
  <c r="B43" i="9"/>
  <c r="C42" i="9"/>
  <c r="B42" i="9"/>
  <c r="C41" i="9"/>
  <c r="B41" i="9"/>
  <c r="A41" i="9"/>
  <c r="C40" i="9"/>
  <c r="B40" i="9"/>
  <c r="C39" i="9"/>
  <c r="B39" i="9"/>
  <c r="A39" i="9"/>
  <c r="C38" i="9"/>
  <c r="B38" i="9"/>
  <c r="C37" i="9"/>
  <c r="B37" i="9"/>
  <c r="C36" i="9"/>
  <c r="B36" i="9"/>
  <c r="C35" i="9"/>
  <c r="B35" i="9"/>
  <c r="C34" i="9"/>
  <c r="B34" i="9"/>
  <c r="C33" i="9"/>
  <c r="B33" i="9"/>
  <c r="C32" i="9"/>
  <c r="B32" i="9"/>
  <c r="C31" i="9"/>
  <c r="B31" i="9"/>
  <c r="A31" i="9"/>
  <c r="C30" i="9"/>
  <c r="B30" i="9"/>
  <c r="C29" i="9"/>
  <c r="B29" i="9"/>
  <c r="C28" i="9"/>
  <c r="B28" i="9"/>
  <c r="C27" i="9"/>
  <c r="B27" i="9"/>
  <c r="C26" i="9"/>
  <c r="B26" i="9"/>
  <c r="C25" i="9"/>
  <c r="B25" i="9"/>
  <c r="C24" i="9"/>
  <c r="B24" i="9"/>
  <c r="C23" i="9"/>
  <c r="B23" i="9"/>
  <c r="C22" i="9"/>
  <c r="B22" i="9"/>
  <c r="C21" i="9"/>
  <c r="B21" i="9"/>
  <c r="C20" i="9"/>
  <c r="B20" i="9"/>
  <c r="C19" i="9"/>
  <c r="B19" i="9"/>
  <c r="C18" i="9"/>
  <c r="B18" i="9"/>
  <c r="A18" i="9"/>
  <c r="C17" i="9"/>
  <c r="B17" i="9"/>
  <c r="C16" i="9"/>
  <c r="B16" i="9"/>
  <c r="C15" i="9"/>
  <c r="B15" i="9"/>
  <c r="A15" i="9"/>
  <c r="C14" i="9"/>
  <c r="B14" i="9"/>
  <c r="C13" i="9"/>
  <c r="B13" i="9"/>
  <c r="A13" i="9"/>
  <c r="C12" i="9"/>
  <c r="B12" i="9"/>
  <c r="C11" i="9"/>
  <c r="B11" i="9"/>
  <c r="C10" i="9"/>
  <c r="B10" i="9"/>
  <c r="C9" i="9"/>
  <c r="B9" i="9"/>
  <c r="C8" i="9"/>
  <c r="B8" i="9"/>
  <c r="C7" i="9"/>
  <c r="B7" i="9"/>
  <c r="C6" i="9"/>
  <c r="B6" i="9"/>
  <c r="C5" i="9"/>
  <c r="B5" i="9"/>
  <c r="C4" i="9"/>
  <c r="B4" i="9"/>
  <c r="A4" i="9"/>
  <c r="A2" i="9"/>
  <c r="A1" i="9"/>
  <c r="C109" i="8"/>
  <c r="B109" i="8"/>
  <c r="C108" i="8"/>
  <c r="B108" i="8"/>
  <c r="C107" i="8"/>
  <c r="B107" i="8"/>
  <c r="C106" i="8"/>
  <c r="B106" i="8"/>
  <c r="C105" i="8"/>
  <c r="B105" i="8"/>
  <c r="C104" i="8"/>
  <c r="B104" i="8"/>
  <c r="C103" i="8"/>
  <c r="B103" i="8"/>
  <c r="C102" i="8"/>
  <c r="B102" i="8"/>
  <c r="C101" i="8"/>
  <c r="B101" i="8"/>
  <c r="C100" i="8"/>
  <c r="B100" i="8"/>
  <c r="C99" i="8"/>
  <c r="B99" i="8"/>
  <c r="C98" i="8"/>
  <c r="B98" i="8"/>
  <c r="A98" i="8"/>
  <c r="C97" i="8"/>
  <c r="B97" i="8"/>
  <c r="C96" i="8"/>
  <c r="B96" i="8"/>
  <c r="C95" i="8"/>
  <c r="B95" i="8"/>
  <c r="C94" i="8"/>
  <c r="B94" i="8"/>
  <c r="C93" i="8"/>
  <c r="B93" i="8"/>
  <c r="C92" i="8"/>
  <c r="B92" i="8"/>
  <c r="C91" i="8"/>
  <c r="B91" i="8"/>
  <c r="C90" i="8"/>
  <c r="B90" i="8"/>
  <c r="C89" i="8"/>
  <c r="B89" i="8"/>
  <c r="C88" i="8"/>
  <c r="B88" i="8"/>
  <c r="C87" i="8"/>
  <c r="B87" i="8"/>
  <c r="A87" i="8"/>
  <c r="C86" i="8"/>
  <c r="B86" i="8"/>
  <c r="C85" i="8"/>
  <c r="B85" i="8"/>
  <c r="C84" i="8"/>
  <c r="B84" i="8"/>
  <c r="C83" i="8"/>
  <c r="B83" i="8"/>
  <c r="C82" i="8"/>
  <c r="B82" i="8"/>
  <c r="C81" i="8"/>
  <c r="B81" i="8"/>
  <c r="C80" i="8"/>
  <c r="B80" i="8"/>
  <c r="C79" i="8"/>
  <c r="B79" i="8"/>
  <c r="C78" i="8"/>
  <c r="B78" i="8"/>
  <c r="C77" i="8"/>
  <c r="B77" i="8"/>
  <c r="C76" i="8"/>
  <c r="B76" i="8"/>
  <c r="C75" i="8"/>
  <c r="B75" i="8"/>
  <c r="C74" i="8"/>
  <c r="B74" i="8"/>
  <c r="A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A60" i="8"/>
  <c r="C59" i="8"/>
  <c r="B59" i="8"/>
  <c r="C58" i="8"/>
  <c r="B58" i="8"/>
  <c r="C57" i="8"/>
  <c r="B57" i="8"/>
  <c r="C56" i="8"/>
  <c r="B56" i="8"/>
  <c r="A56" i="8"/>
  <c r="C55" i="8"/>
  <c r="B55" i="8"/>
  <c r="C54" i="8"/>
  <c r="B54" i="8"/>
  <c r="C53" i="8"/>
  <c r="B53" i="8"/>
  <c r="C52" i="8"/>
  <c r="B52" i="8"/>
  <c r="C51" i="8"/>
  <c r="B51" i="8"/>
  <c r="C50" i="8"/>
  <c r="B50" i="8"/>
  <c r="C49" i="8"/>
  <c r="B49" i="8"/>
  <c r="C48" i="8"/>
  <c r="B48" i="8"/>
  <c r="C47" i="8"/>
  <c r="B47" i="8"/>
  <c r="C46" i="8"/>
  <c r="B46" i="8"/>
  <c r="A46" i="8"/>
  <c r="C45" i="8"/>
  <c r="B45" i="8"/>
  <c r="C44" i="8"/>
  <c r="B44" i="8"/>
  <c r="C43" i="8"/>
  <c r="B43" i="8"/>
  <c r="C42" i="8"/>
  <c r="B42" i="8"/>
  <c r="C41" i="8"/>
  <c r="B41" i="8"/>
  <c r="A41" i="8"/>
  <c r="C40" i="8"/>
  <c r="B40" i="8"/>
  <c r="C39" i="8"/>
  <c r="B39" i="8"/>
  <c r="A39" i="8"/>
  <c r="C38" i="8"/>
  <c r="B38" i="8"/>
  <c r="C37" i="8"/>
  <c r="B37" i="8"/>
  <c r="C36" i="8"/>
  <c r="B36" i="8"/>
  <c r="C35" i="8"/>
  <c r="B35" i="8"/>
  <c r="C34" i="8"/>
  <c r="B34" i="8"/>
  <c r="C33" i="8"/>
  <c r="B33" i="8"/>
  <c r="C32" i="8"/>
  <c r="B32" i="8"/>
  <c r="C31" i="8"/>
  <c r="B31" i="8"/>
  <c r="A31" i="8"/>
  <c r="C30" i="8"/>
  <c r="B30" i="8"/>
  <c r="C29" i="8"/>
  <c r="B29" i="8"/>
  <c r="C28" i="8"/>
  <c r="B28" i="8"/>
  <c r="C27" i="8"/>
  <c r="B27" i="8"/>
  <c r="C26" i="8"/>
  <c r="B26" i="8"/>
  <c r="C25" i="8"/>
  <c r="B25" i="8"/>
  <c r="C24" i="8"/>
  <c r="B24" i="8"/>
  <c r="C23" i="8"/>
  <c r="B23" i="8"/>
  <c r="C22" i="8"/>
  <c r="B22" i="8"/>
  <c r="C21" i="8"/>
  <c r="B21" i="8"/>
  <c r="C20" i="8"/>
  <c r="B20" i="8"/>
  <c r="C19" i="8"/>
  <c r="B19" i="8"/>
  <c r="C18" i="8"/>
  <c r="B18" i="8"/>
  <c r="A18" i="8"/>
  <c r="C17" i="8"/>
  <c r="B17" i="8"/>
  <c r="C16" i="8"/>
  <c r="B16" i="8"/>
  <c r="C15" i="8"/>
  <c r="B15" i="8"/>
  <c r="A15" i="8"/>
  <c r="C14" i="8"/>
  <c r="B14" i="8"/>
  <c r="C13" i="8"/>
  <c r="B13" i="8"/>
  <c r="A13" i="8"/>
  <c r="C12" i="8"/>
  <c r="B12" i="8"/>
  <c r="C11" i="8"/>
  <c r="B11" i="8"/>
  <c r="C10" i="8"/>
  <c r="B10" i="8"/>
  <c r="C9" i="8"/>
  <c r="B9" i="8"/>
  <c r="C8" i="8"/>
  <c r="B8" i="8"/>
  <c r="C7" i="8"/>
  <c r="B7" i="8"/>
  <c r="C6" i="8"/>
  <c r="B6" i="8"/>
  <c r="C5" i="8"/>
  <c r="B5" i="8"/>
  <c r="C4" i="8"/>
  <c r="B4" i="8"/>
  <c r="A4" i="8"/>
  <c r="A2" i="8"/>
  <c r="A1" i="8"/>
  <c r="C109" i="7"/>
  <c r="B109" i="7"/>
  <c r="C108" i="7"/>
  <c r="B108" i="7"/>
  <c r="C107" i="7"/>
  <c r="B107" i="7"/>
  <c r="C106" i="7"/>
  <c r="B106" i="7"/>
  <c r="C105" i="7"/>
  <c r="B105" i="7"/>
  <c r="C104" i="7"/>
  <c r="B104" i="7"/>
  <c r="C103" i="7"/>
  <c r="B103" i="7"/>
  <c r="C102" i="7"/>
  <c r="B102" i="7"/>
  <c r="C101" i="7"/>
  <c r="B101" i="7"/>
  <c r="C100" i="7"/>
  <c r="B100" i="7"/>
  <c r="C99" i="7"/>
  <c r="B99" i="7"/>
  <c r="C98" i="7"/>
  <c r="B98" i="7"/>
  <c r="A98" i="7"/>
  <c r="C97" i="7"/>
  <c r="B97" i="7"/>
  <c r="C96" i="7"/>
  <c r="B96" i="7"/>
  <c r="C95" i="7"/>
  <c r="B95" i="7"/>
  <c r="C94" i="7"/>
  <c r="B94" i="7"/>
  <c r="C93" i="7"/>
  <c r="B93" i="7"/>
  <c r="C92" i="7"/>
  <c r="B92" i="7"/>
  <c r="C91" i="7"/>
  <c r="B91" i="7"/>
  <c r="C90" i="7"/>
  <c r="B90" i="7"/>
  <c r="C89" i="7"/>
  <c r="B89" i="7"/>
  <c r="C88" i="7"/>
  <c r="B88" i="7"/>
  <c r="C87" i="7"/>
  <c r="B87" i="7"/>
  <c r="A87" i="7"/>
  <c r="C86" i="7"/>
  <c r="B86" i="7"/>
  <c r="C85" i="7"/>
  <c r="B85" i="7"/>
  <c r="C84" i="7"/>
  <c r="B84" i="7"/>
  <c r="C83" i="7"/>
  <c r="B83" i="7"/>
  <c r="C82" i="7"/>
  <c r="B82" i="7"/>
  <c r="C81" i="7"/>
  <c r="B81" i="7"/>
  <c r="C80" i="7"/>
  <c r="B80" i="7"/>
  <c r="C79" i="7"/>
  <c r="B79" i="7"/>
  <c r="C78" i="7"/>
  <c r="B78" i="7"/>
  <c r="C77" i="7"/>
  <c r="B77" i="7"/>
  <c r="C76" i="7"/>
  <c r="B76" i="7"/>
  <c r="C75" i="7"/>
  <c r="B75" i="7"/>
  <c r="C74" i="7"/>
  <c r="B74" i="7"/>
  <c r="A74" i="7"/>
  <c r="C73" i="7"/>
  <c r="B73" i="7"/>
  <c r="C72" i="7"/>
  <c r="B72" i="7"/>
  <c r="C71" i="7"/>
  <c r="B71" i="7"/>
  <c r="C70" i="7"/>
  <c r="B70" i="7"/>
  <c r="C69" i="7"/>
  <c r="B69" i="7"/>
  <c r="C68" i="7"/>
  <c r="B68" i="7"/>
  <c r="C67" i="7"/>
  <c r="B67" i="7"/>
  <c r="C66" i="7"/>
  <c r="B66" i="7"/>
  <c r="C65" i="7"/>
  <c r="B65" i="7"/>
  <c r="C64" i="7"/>
  <c r="B64" i="7"/>
  <c r="C63" i="7"/>
  <c r="B63" i="7"/>
  <c r="C62" i="7"/>
  <c r="B62" i="7"/>
  <c r="C61" i="7"/>
  <c r="B61" i="7"/>
  <c r="C60" i="7"/>
  <c r="B60" i="7"/>
  <c r="A60" i="7"/>
  <c r="C59" i="7"/>
  <c r="B59" i="7"/>
  <c r="C58" i="7"/>
  <c r="B58" i="7"/>
  <c r="C57" i="7"/>
  <c r="B57" i="7"/>
  <c r="C56" i="7"/>
  <c r="B56" i="7"/>
  <c r="A56" i="7"/>
  <c r="C55" i="7"/>
  <c r="B55" i="7"/>
  <c r="C54" i="7"/>
  <c r="B54" i="7"/>
  <c r="C53" i="7"/>
  <c r="B53" i="7"/>
  <c r="C52" i="7"/>
  <c r="B52" i="7"/>
  <c r="C51" i="7"/>
  <c r="B51" i="7"/>
  <c r="C50" i="7"/>
  <c r="B50" i="7"/>
  <c r="C49" i="7"/>
  <c r="B49" i="7"/>
  <c r="C48" i="7"/>
  <c r="B48" i="7"/>
  <c r="C47" i="7"/>
  <c r="B47" i="7"/>
  <c r="C46" i="7"/>
  <c r="B46" i="7"/>
  <c r="A46" i="7"/>
  <c r="C45" i="7"/>
  <c r="B45" i="7"/>
  <c r="C44" i="7"/>
  <c r="B44" i="7"/>
  <c r="C43" i="7"/>
  <c r="B43" i="7"/>
  <c r="C42" i="7"/>
  <c r="B42" i="7"/>
  <c r="C41" i="7"/>
  <c r="B41" i="7"/>
  <c r="A41" i="7"/>
  <c r="C40" i="7"/>
  <c r="B40" i="7"/>
  <c r="C39" i="7"/>
  <c r="B39" i="7"/>
  <c r="A39" i="7"/>
  <c r="C38" i="7"/>
  <c r="B38" i="7"/>
  <c r="C37" i="7"/>
  <c r="B37" i="7"/>
  <c r="C36" i="7"/>
  <c r="B36" i="7"/>
  <c r="C35" i="7"/>
  <c r="B35" i="7"/>
  <c r="C34" i="7"/>
  <c r="B34" i="7"/>
  <c r="C33" i="7"/>
  <c r="B33" i="7"/>
  <c r="C32" i="7"/>
  <c r="B32" i="7"/>
  <c r="C31" i="7"/>
  <c r="B31" i="7"/>
  <c r="A31" i="7"/>
  <c r="C30" i="7"/>
  <c r="B30" i="7"/>
  <c r="C29" i="7"/>
  <c r="B29" i="7"/>
  <c r="C28" i="7"/>
  <c r="B28" i="7"/>
  <c r="C27" i="7"/>
  <c r="B27" i="7"/>
  <c r="C26" i="7"/>
  <c r="B26" i="7"/>
  <c r="C25" i="7"/>
  <c r="B25" i="7"/>
  <c r="C24" i="7"/>
  <c r="B24" i="7"/>
  <c r="C23" i="7"/>
  <c r="B23" i="7"/>
  <c r="C22" i="7"/>
  <c r="B22" i="7"/>
  <c r="C21" i="7"/>
  <c r="B21" i="7"/>
  <c r="C20" i="7"/>
  <c r="B20" i="7"/>
  <c r="C19" i="7"/>
  <c r="B19" i="7"/>
  <c r="C18" i="7"/>
  <c r="B18" i="7"/>
  <c r="A18" i="7"/>
  <c r="C17" i="7"/>
  <c r="B17" i="7"/>
  <c r="C16" i="7"/>
  <c r="B16" i="7"/>
  <c r="C15" i="7"/>
  <c r="B15" i="7"/>
  <c r="A15" i="7"/>
  <c r="C14" i="7"/>
  <c r="B14" i="7"/>
  <c r="C13" i="7"/>
  <c r="B13" i="7"/>
  <c r="A13" i="7"/>
  <c r="C12" i="7"/>
  <c r="B12" i="7"/>
  <c r="C11" i="7"/>
  <c r="B11" i="7"/>
  <c r="C10" i="7"/>
  <c r="B10" i="7"/>
  <c r="C9" i="7"/>
  <c r="B9" i="7"/>
  <c r="C8" i="7"/>
  <c r="B8" i="7"/>
  <c r="C7" i="7"/>
  <c r="B7" i="7"/>
  <c r="C6" i="7"/>
  <c r="B6" i="7"/>
  <c r="C5" i="7"/>
  <c r="B5" i="7"/>
  <c r="C4" i="7"/>
  <c r="B4" i="7"/>
  <c r="A4" i="7"/>
  <c r="A2" i="7"/>
  <c r="A1" i="7"/>
  <c r="C109" i="6"/>
  <c r="B109" i="6"/>
  <c r="C108" i="6"/>
  <c r="B108" i="6"/>
  <c r="C107" i="6"/>
  <c r="B107" i="6"/>
  <c r="C106" i="6"/>
  <c r="B106" i="6"/>
  <c r="C105" i="6"/>
  <c r="B105" i="6"/>
  <c r="C104" i="6"/>
  <c r="B104" i="6"/>
  <c r="C103" i="6"/>
  <c r="B103" i="6"/>
  <c r="C102" i="6"/>
  <c r="B102" i="6"/>
  <c r="C101" i="6"/>
  <c r="B101" i="6"/>
  <c r="C100" i="6"/>
  <c r="B100" i="6"/>
  <c r="C99" i="6"/>
  <c r="B99" i="6"/>
  <c r="C98" i="6"/>
  <c r="B98" i="6"/>
  <c r="A98" i="6"/>
  <c r="C97" i="6"/>
  <c r="B97" i="6"/>
  <c r="C96" i="6"/>
  <c r="B96" i="6"/>
  <c r="C95" i="6"/>
  <c r="B95" i="6"/>
  <c r="C94" i="6"/>
  <c r="B94" i="6"/>
  <c r="C93" i="6"/>
  <c r="B93" i="6"/>
  <c r="C92" i="6"/>
  <c r="B92" i="6"/>
  <c r="C91" i="6"/>
  <c r="B91" i="6"/>
  <c r="C90" i="6"/>
  <c r="B90" i="6"/>
  <c r="C89" i="6"/>
  <c r="B89" i="6"/>
  <c r="C88" i="6"/>
  <c r="B88" i="6"/>
  <c r="C87" i="6"/>
  <c r="B87" i="6"/>
  <c r="A87" i="6"/>
  <c r="C86" i="6"/>
  <c r="B86" i="6"/>
  <c r="C85" i="6"/>
  <c r="B85" i="6"/>
  <c r="C84" i="6"/>
  <c r="B84" i="6"/>
  <c r="C83" i="6"/>
  <c r="B83" i="6"/>
  <c r="C82" i="6"/>
  <c r="B82" i="6"/>
  <c r="C81" i="6"/>
  <c r="B81" i="6"/>
  <c r="C80" i="6"/>
  <c r="B80" i="6"/>
  <c r="C79" i="6"/>
  <c r="B79" i="6"/>
  <c r="C78" i="6"/>
  <c r="B78" i="6"/>
  <c r="C77" i="6"/>
  <c r="B77" i="6"/>
  <c r="C76" i="6"/>
  <c r="B76" i="6"/>
  <c r="C75" i="6"/>
  <c r="B75" i="6"/>
  <c r="C74" i="6"/>
  <c r="B74" i="6"/>
  <c r="A74" i="6"/>
  <c r="C73" i="6"/>
  <c r="B73" i="6"/>
  <c r="C72" i="6"/>
  <c r="B72" i="6"/>
  <c r="C71" i="6"/>
  <c r="B71" i="6"/>
  <c r="C70" i="6"/>
  <c r="B70" i="6"/>
  <c r="C69" i="6"/>
  <c r="B69" i="6"/>
  <c r="C68" i="6"/>
  <c r="B68" i="6"/>
  <c r="C67" i="6"/>
  <c r="B67" i="6"/>
  <c r="C66" i="6"/>
  <c r="B66" i="6"/>
  <c r="C65" i="6"/>
  <c r="B65" i="6"/>
  <c r="C64" i="6"/>
  <c r="B64" i="6"/>
  <c r="C63" i="6"/>
  <c r="B63" i="6"/>
  <c r="C62" i="6"/>
  <c r="B62" i="6"/>
  <c r="C61" i="6"/>
  <c r="B61" i="6"/>
  <c r="C60" i="6"/>
  <c r="B60" i="6"/>
  <c r="A60" i="6"/>
  <c r="C59" i="6"/>
  <c r="B59" i="6"/>
  <c r="C58" i="6"/>
  <c r="B58" i="6"/>
  <c r="C57" i="6"/>
  <c r="B57" i="6"/>
  <c r="C56" i="6"/>
  <c r="B56" i="6"/>
  <c r="A56" i="6"/>
  <c r="C55" i="6"/>
  <c r="B55" i="6"/>
  <c r="C54" i="6"/>
  <c r="B54" i="6"/>
  <c r="C53" i="6"/>
  <c r="B53" i="6"/>
  <c r="C52" i="6"/>
  <c r="B52" i="6"/>
  <c r="C51" i="6"/>
  <c r="B51" i="6"/>
  <c r="C50" i="6"/>
  <c r="B50" i="6"/>
  <c r="C49" i="6"/>
  <c r="B49" i="6"/>
  <c r="C48" i="6"/>
  <c r="B48" i="6"/>
  <c r="C47" i="6"/>
  <c r="B47" i="6"/>
  <c r="C46" i="6"/>
  <c r="B46" i="6"/>
  <c r="A46" i="6"/>
  <c r="C45" i="6"/>
  <c r="B45" i="6"/>
  <c r="C44" i="6"/>
  <c r="B44" i="6"/>
  <c r="C43" i="6"/>
  <c r="B43" i="6"/>
  <c r="C42" i="6"/>
  <c r="B42" i="6"/>
  <c r="C41" i="6"/>
  <c r="B41" i="6"/>
  <c r="A41" i="6"/>
  <c r="C40" i="6"/>
  <c r="B40" i="6"/>
  <c r="C39" i="6"/>
  <c r="B39" i="6"/>
  <c r="A39" i="6"/>
  <c r="C38" i="6"/>
  <c r="B38" i="6"/>
  <c r="C37" i="6"/>
  <c r="B37" i="6"/>
  <c r="C36" i="6"/>
  <c r="B36" i="6"/>
  <c r="C35" i="6"/>
  <c r="B35" i="6"/>
  <c r="C34" i="6"/>
  <c r="B34" i="6"/>
  <c r="C33" i="6"/>
  <c r="B33" i="6"/>
  <c r="C32" i="6"/>
  <c r="B32" i="6"/>
  <c r="C31" i="6"/>
  <c r="B31" i="6"/>
  <c r="A31" i="6"/>
  <c r="C30" i="6"/>
  <c r="B30" i="6"/>
  <c r="C29" i="6"/>
  <c r="B29" i="6"/>
  <c r="C28" i="6"/>
  <c r="B28" i="6"/>
  <c r="C27" i="6"/>
  <c r="B27" i="6"/>
  <c r="C26" i="6"/>
  <c r="B26" i="6"/>
  <c r="C25" i="6"/>
  <c r="B25" i="6"/>
  <c r="C24" i="6"/>
  <c r="B24" i="6"/>
  <c r="C23" i="6"/>
  <c r="B23" i="6"/>
  <c r="C22" i="6"/>
  <c r="B22" i="6"/>
  <c r="C21" i="6"/>
  <c r="B21" i="6"/>
  <c r="C20" i="6"/>
  <c r="B20" i="6"/>
  <c r="C19" i="6"/>
  <c r="B19" i="6"/>
  <c r="C18" i="6"/>
  <c r="B18" i="6"/>
  <c r="A18" i="6"/>
  <c r="C17" i="6"/>
  <c r="B17" i="6"/>
  <c r="C16" i="6"/>
  <c r="B16" i="6"/>
  <c r="C15" i="6"/>
  <c r="B15" i="6"/>
  <c r="A15" i="6"/>
  <c r="C14" i="6"/>
  <c r="B14" i="6"/>
  <c r="C13" i="6"/>
  <c r="B13" i="6"/>
  <c r="A13" i="6"/>
  <c r="C12" i="6"/>
  <c r="B12" i="6"/>
  <c r="C11" i="6"/>
  <c r="B11" i="6"/>
  <c r="C10" i="6"/>
  <c r="B10" i="6"/>
  <c r="C9" i="6"/>
  <c r="B9" i="6"/>
  <c r="C8" i="6"/>
  <c r="B8" i="6"/>
  <c r="C7" i="6"/>
  <c r="B7" i="6"/>
  <c r="C6" i="6"/>
  <c r="B6" i="6"/>
  <c r="C5" i="6"/>
  <c r="B5" i="6"/>
  <c r="C4" i="6"/>
  <c r="B4" i="6"/>
  <c r="A4" i="6"/>
  <c r="A2" i="6"/>
  <c r="A1" i="6"/>
  <c r="W120" i="5"/>
  <c r="V120" i="5"/>
  <c r="U120" i="5"/>
  <c r="T120" i="5"/>
  <c r="S120" i="5"/>
  <c r="R120" i="5"/>
  <c r="Q120" i="5"/>
  <c r="P120" i="5"/>
  <c r="O120" i="5"/>
  <c r="N120" i="5"/>
  <c r="M120" i="5"/>
  <c r="L120" i="5"/>
  <c r="K120" i="5"/>
  <c r="J120" i="5"/>
  <c r="I120" i="5"/>
  <c r="H120" i="5"/>
  <c r="G120" i="5"/>
  <c r="F120" i="5"/>
  <c r="E120" i="5"/>
  <c r="D120" i="5"/>
  <c r="C120" i="5"/>
  <c r="B120" i="5"/>
  <c r="W119" i="5"/>
  <c r="V119" i="5"/>
  <c r="U119" i="5"/>
  <c r="T119" i="5"/>
  <c r="S119" i="5"/>
  <c r="R119" i="5"/>
  <c r="Q119" i="5"/>
  <c r="P119" i="5"/>
  <c r="O119" i="5"/>
  <c r="N119" i="5"/>
  <c r="M119" i="5"/>
  <c r="L119" i="5"/>
  <c r="K119" i="5"/>
  <c r="J119" i="5"/>
  <c r="I119" i="5"/>
  <c r="H119" i="5"/>
  <c r="G119" i="5"/>
  <c r="F119" i="5"/>
  <c r="E119" i="5"/>
  <c r="D119" i="5"/>
  <c r="C119" i="5"/>
  <c r="B119" i="5"/>
  <c r="W118" i="5"/>
  <c r="V118" i="5"/>
  <c r="U118" i="5"/>
  <c r="T118" i="5"/>
  <c r="S118" i="5"/>
  <c r="R118" i="5"/>
  <c r="Q118" i="5"/>
  <c r="P118" i="5"/>
  <c r="O118" i="5"/>
  <c r="N118" i="5"/>
  <c r="M118" i="5"/>
  <c r="L118" i="5"/>
  <c r="K118" i="5"/>
  <c r="J118" i="5"/>
  <c r="I118" i="5"/>
  <c r="H118" i="5"/>
  <c r="G118" i="5"/>
  <c r="F118" i="5"/>
  <c r="E118" i="5"/>
  <c r="D118" i="5"/>
  <c r="C118" i="5"/>
  <c r="B118" i="5"/>
  <c r="W117" i="5"/>
  <c r="V117" i="5"/>
  <c r="U117" i="5"/>
  <c r="T117" i="5"/>
  <c r="S117" i="5"/>
  <c r="R117" i="5"/>
  <c r="Q117" i="5"/>
  <c r="P117" i="5"/>
  <c r="O117" i="5"/>
  <c r="N117" i="5"/>
  <c r="M117" i="5"/>
  <c r="L117" i="5"/>
  <c r="K117" i="5"/>
  <c r="J117" i="5"/>
  <c r="I117" i="5"/>
  <c r="H117" i="5"/>
  <c r="G117" i="5"/>
  <c r="F117" i="5"/>
  <c r="E117" i="5"/>
  <c r="D117" i="5"/>
  <c r="C117" i="5"/>
  <c r="B117" i="5"/>
  <c r="W116" i="5"/>
  <c r="V116" i="5"/>
  <c r="U116" i="5"/>
  <c r="T116" i="5"/>
  <c r="S116" i="5"/>
  <c r="R116" i="5"/>
  <c r="Q116" i="5"/>
  <c r="P116" i="5"/>
  <c r="O116" i="5"/>
  <c r="N116" i="5"/>
  <c r="M116" i="5"/>
  <c r="L116" i="5"/>
  <c r="K116" i="5"/>
  <c r="J116" i="5"/>
  <c r="I116" i="5"/>
  <c r="H116" i="5"/>
  <c r="G116" i="5"/>
  <c r="F116" i="5"/>
  <c r="E116" i="5"/>
  <c r="D116" i="5"/>
  <c r="C116" i="5"/>
  <c r="B116" i="5"/>
  <c r="W115" i="5"/>
  <c r="V115" i="5"/>
  <c r="U115" i="5"/>
  <c r="T115" i="5"/>
  <c r="S115" i="5"/>
  <c r="R115" i="5"/>
  <c r="Q115" i="5"/>
  <c r="P115" i="5"/>
  <c r="O115" i="5"/>
  <c r="N115" i="5"/>
  <c r="M115" i="5"/>
  <c r="L115" i="5"/>
  <c r="K115" i="5"/>
  <c r="J115" i="5"/>
  <c r="I115" i="5"/>
  <c r="H115" i="5"/>
  <c r="G115" i="5"/>
  <c r="F115" i="5"/>
  <c r="E115" i="5"/>
  <c r="D115" i="5"/>
  <c r="C115" i="5"/>
  <c r="B115" i="5"/>
  <c r="W114" i="5"/>
  <c r="V114" i="5"/>
  <c r="U114" i="5"/>
  <c r="T114" i="5"/>
  <c r="S114" i="5"/>
  <c r="R114" i="5"/>
  <c r="Q114" i="5"/>
  <c r="P114" i="5"/>
  <c r="O114" i="5"/>
  <c r="N114" i="5"/>
  <c r="M114" i="5"/>
  <c r="L114" i="5"/>
  <c r="K114" i="5"/>
  <c r="J114" i="5"/>
  <c r="I114" i="5"/>
  <c r="H114" i="5"/>
  <c r="G114" i="5"/>
  <c r="F114" i="5"/>
  <c r="E114" i="5"/>
  <c r="D114" i="5"/>
  <c r="C114" i="5"/>
  <c r="B114" i="5"/>
  <c r="W113" i="5"/>
  <c r="V113" i="5"/>
  <c r="U113" i="5"/>
  <c r="T113" i="5"/>
  <c r="S113" i="5"/>
  <c r="R113" i="5"/>
  <c r="Q113" i="5"/>
  <c r="P113" i="5"/>
  <c r="O113" i="5"/>
  <c r="N113" i="5"/>
  <c r="M113" i="5"/>
  <c r="L113" i="5"/>
  <c r="K113" i="5"/>
  <c r="J113" i="5"/>
  <c r="I113" i="5"/>
  <c r="H113" i="5"/>
  <c r="G113" i="5"/>
  <c r="F113" i="5"/>
  <c r="E113" i="5"/>
  <c r="D113" i="5"/>
  <c r="C113" i="5"/>
  <c r="B113" i="5"/>
  <c r="W112" i="5"/>
  <c r="V112" i="5"/>
  <c r="U112" i="5"/>
  <c r="T112" i="5"/>
  <c r="S112" i="5"/>
  <c r="R112" i="5"/>
  <c r="Q112" i="5"/>
  <c r="P112" i="5"/>
  <c r="O112" i="5"/>
  <c r="N112" i="5"/>
  <c r="M112" i="5"/>
  <c r="L112" i="5"/>
  <c r="K112" i="5"/>
  <c r="J112" i="5"/>
  <c r="I112" i="5"/>
  <c r="H112" i="5"/>
  <c r="G112" i="5"/>
  <c r="F112" i="5"/>
  <c r="E112" i="5"/>
  <c r="D112" i="5"/>
  <c r="C112" i="5"/>
  <c r="B112" i="5"/>
  <c r="W111" i="5"/>
  <c r="V111" i="5"/>
  <c r="U111" i="5"/>
  <c r="T111" i="5"/>
  <c r="S111" i="5"/>
  <c r="R111" i="5"/>
  <c r="Q111" i="5"/>
  <c r="P111" i="5"/>
  <c r="O111" i="5"/>
  <c r="N111" i="5"/>
  <c r="M111" i="5"/>
  <c r="L111" i="5"/>
  <c r="K111" i="5"/>
  <c r="J111" i="5"/>
  <c r="I111" i="5"/>
  <c r="H111" i="5"/>
  <c r="G111" i="5"/>
  <c r="F111" i="5"/>
  <c r="E111" i="5"/>
  <c r="D111" i="5"/>
  <c r="C111" i="5"/>
  <c r="B111" i="5"/>
  <c r="W110" i="5"/>
  <c r="V110" i="5"/>
  <c r="U110" i="5"/>
  <c r="T110" i="5"/>
  <c r="S110" i="5"/>
  <c r="R110" i="5"/>
  <c r="Q110" i="5"/>
  <c r="P110" i="5"/>
  <c r="O110" i="5"/>
  <c r="N110" i="5"/>
  <c r="M110" i="5"/>
  <c r="L110" i="5"/>
  <c r="K110" i="5"/>
  <c r="J110" i="5"/>
  <c r="I110" i="5"/>
  <c r="H110" i="5"/>
  <c r="G110" i="5"/>
  <c r="F110" i="5"/>
  <c r="E110" i="5"/>
  <c r="D110" i="5"/>
  <c r="C110" i="5"/>
  <c r="B110" i="5"/>
  <c r="W109" i="5"/>
  <c r="V109" i="5"/>
  <c r="U109" i="5"/>
  <c r="T109" i="5"/>
  <c r="S109" i="5"/>
  <c r="R109" i="5"/>
  <c r="Q109" i="5"/>
  <c r="P109" i="5"/>
  <c r="O109" i="5"/>
  <c r="N109" i="5"/>
  <c r="M109" i="5"/>
  <c r="L109" i="5"/>
  <c r="K109" i="5"/>
  <c r="J109" i="5"/>
  <c r="I109" i="5"/>
  <c r="H109" i="5"/>
  <c r="G109" i="5"/>
  <c r="F109" i="5"/>
  <c r="E109" i="5"/>
  <c r="D109" i="5"/>
  <c r="C109" i="5"/>
  <c r="B109" i="5"/>
  <c r="W107" i="5"/>
  <c r="V107" i="5"/>
  <c r="U107" i="5"/>
  <c r="T107" i="5"/>
  <c r="S107" i="5"/>
  <c r="R107" i="5"/>
  <c r="Q107" i="5"/>
  <c r="P107" i="5"/>
  <c r="O107" i="5"/>
  <c r="N107" i="5"/>
  <c r="M107" i="5"/>
  <c r="L107" i="5"/>
  <c r="K107" i="5"/>
  <c r="J107" i="5"/>
  <c r="I107" i="5"/>
  <c r="H107" i="5"/>
  <c r="G107" i="5"/>
  <c r="F107" i="5"/>
  <c r="E107" i="5"/>
  <c r="D107" i="5"/>
  <c r="C107" i="5"/>
  <c r="B107" i="5"/>
  <c r="W106" i="5"/>
  <c r="V106" i="5"/>
  <c r="U106" i="5"/>
  <c r="T106" i="5"/>
  <c r="S106" i="5"/>
  <c r="R106" i="5"/>
  <c r="Q106" i="5"/>
  <c r="P106" i="5"/>
  <c r="O106" i="5"/>
  <c r="N106" i="5"/>
  <c r="M106" i="5"/>
  <c r="L106" i="5"/>
  <c r="K106" i="5"/>
  <c r="J106" i="5"/>
  <c r="I106" i="5"/>
  <c r="H106" i="5"/>
  <c r="G106" i="5"/>
  <c r="F106" i="5"/>
  <c r="E106" i="5"/>
  <c r="D106" i="5"/>
  <c r="C106" i="5"/>
  <c r="B106" i="5"/>
  <c r="W105" i="5"/>
  <c r="V105" i="5"/>
  <c r="U105" i="5"/>
  <c r="T105" i="5"/>
  <c r="S105" i="5"/>
  <c r="R105" i="5"/>
  <c r="Q105" i="5"/>
  <c r="P105" i="5"/>
  <c r="O105" i="5"/>
  <c r="N105" i="5"/>
  <c r="M105" i="5"/>
  <c r="L105" i="5"/>
  <c r="K105" i="5"/>
  <c r="J105" i="5"/>
  <c r="I105" i="5"/>
  <c r="H105" i="5"/>
  <c r="G105" i="5"/>
  <c r="F105" i="5"/>
  <c r="E105" i="5"/>
  <c r="D105" i="5"/>
  <c r="C105" i="5"/>
  <c r="B105" i="5"/>
  <c r="W104" i="5"/>
  <c r="V104" i="5"/>
  <c r="U104" i="5"/>
  <c r="T104" i="5"/>
  <c r="S104" i="5"/>
  <c r="R104" i="5"/>
  <c r="Q104" i="5"/>
  <c r="P104" i="5"/>
  <c r="O104" i="5"/>
  <c r="N104" i="5"/>
  <c r="M104" i="5"/>
  <c r="L104" i="5"/>
  <c r="K104" i="5"/>
  <c r="J104" i="5"/>
  <c r="I104" i="5"/>
  <c r="H104" i="5"/>
  <c r="G104" i="5"/>
  <c r="F104" i="5"/>
  <c r="E104" i="5"/>
  <c r="D104" i="5"/>
  <c r="C104" i="5"/>
  <c r="B104" i="5"/>
  <c r="W103" i="5"/>
  <c r="V103" i="5"/>
  <c r="U103" i="5"/>
  <c r="T103" i="5"/>
  <c r="S103" i="5"/>
  <c r="R103" i="5"/>
  <c r="Q103" i="5"/>
  <c r="P103" i="5"/>
  <c r="O103" i="5"/>
  <c r="N103" i="5"/>
  <c r="M103" i="5"/>
  <c r="L103" i="5"/>
  <c r="K103" i="5"/>
  <c r="J103" i="5"/>
  <c r="I103" i="5"/>
  <c r="H103" i="5"/>
  <c r="G103" i="5"/>
  <c r="F103" i="5"/>
  <c r="E103" i="5"/>
  <c r="D103" i="5"/>
  <c r="C103" i="5"/>
  <c r="B103" i="5"/>
  <c r="W102" i="5"/>
  <c r="V102" i="5"/>
  <c r="U102" i="5"/>
  <c r="T102" i="5"/>
  <c r="S102" i="5"/>
  <c r="R102" i="5"/>
  <c r="Q102" i="5"/>
  <c r="P102" i="5"/>
  <c r="O102" i="5"/>
  <c r="N102" i="5"/>
  <c r="M102" i="5"/>
  <c r="L102" i="5"/>
  <c r="K102" i="5"/>
  <c r="J102" i="5"/>
  <c r="I102" i="5"/>
  <c r="H102" i="5"/>
  <c r="G102" i="5"/>
  <c r="F102" i="5"/>
  <c r="E102" i="5"/>
  <c r="D102" i="5"/>
  <c r="C102" i="5"/>
  <c r="B102" i="5"/>
  <c r="W101" i="5"/>
  <c r="V101" i="5"/>
  <c r="U101" i="5"/>
  <c r="T101" i="5"/>
  <c r="S101" i="5"/>
  <c r="R101" i="5"/>
  <c r="Q101" i="5"/>
  <c r="P101" i="5"/>
  <c r="O101" i="5"/>
  <c r="N101" i="5"/>
  <c r="M101" i="5"/>
  <c r="L101" i="5"/>
  <c r="K101" i="5"/>
  <c r="J101" i="5"/>
  <c r="I101" i="5"/>
  <c r="H101" i="5"/>
  <c r="G101" i="5"/>
  <c r="F101" i="5"/>
  <c r="E101" i="5"/>
  <c r="D101" i="5"/>
  <c r="C101" i="5"/>
  <c r="B101" i="5"/>
  <c r="W100" i="5"/>
  <c r="V100" i="5"/>
  <c r="U100" i="5"/>
  <c r="T100" i="5"/>
  <c r="S100" i="5"/>
  <c r="R100" i="5"/>
  <c r="Q100" i="5"/>
  <c r="P100" i="5"/>
  <c r="O100" i="5"/>
  <c r="N100" i="5"/>
  <c r="M100" i="5"/>
  <c r="L100" i="5"/>
  <c r="K100" i="5"/>
  <c r="J100" i="5"/>
  <c r="I100" i="5"/>
  <c r="H100" i="5"/>
  <c r="G100" i="5"/>
  <c r="F100" i="5"/>
  <c r="E100" i="5"/>
  <c r="D100" i="5"/>
  <c r="C100" i="5"/>
  <c r="B100" i="5"/>
  <c r="W99" i="5"/>
  <c r="V99" i="5"/>
  <c r="U99" i="5"/>
  <c r="T99" i="5"/>
  <c r="S99" i="5"/>
  <c r="R99" i="5"/>
  <c r="Q99" i="5"/>
  <c r="P99" i="5"/>
  <c r="O99" i="5"/>
  <c r="N99" i="5"/>
  <c r="M99" i="5"/>
  <c r="L99" i="5"/>
  <c r="K99" i="5"/>
  <c r="J99" i="5"/>
  <c r="I99" i="5"/>
  <c r="H99" i="5"/>
  <c r="G99" i="5"/>
  <c r="F99" i="5"/>
  <c r="E99" i="5"/>
  <c r="D99" i="5"/>
  <c r="C99" i="5"/>
  <c r="B99" i="5"/>
  <c r="W98" i="5"/>
  <c r="V98" i="5"/>
  <c r="U98" i="5"/>
  <c r="T98" i="5"/>
  <c r="S98" i="5"/>
  <c r="R98" i="5"/>
  <c r="Q98" i="5"/>
  <c r="P98" i="5"/>
  <c r="O98" i="5"/>
  <c r="N98" i="5"/>
  <c r="M98" i="5"/>
  <c r="L98" i="5"/>
  <c r="K98" i="5"/>
  <c r="J98" i="5"/>
  <c r="I98" i="5"/>
  <c r="H98" i="5"/>
  <c r="G98" i="5"/>
  <c r="F98" i="5"/>
  <c r="E98" i="5"/>
  <c r="D98" i="5"/>
  <c r="C98" i="5"/>
  <c r="B98" i="5"/>
  <c r="W97" i="5"/>
  <c r="V97" i="5"/>
  <c r="U97" i="5"/>
  <c r="T97" i="5"/>
  <c r="S97" i="5"/>
  <c r="R97" i="5"/>
  <c r="Q97" i="5"/>
  <c r="P97" i="5"/>
  <c r="O97" i="5"/>
  <c r="N97" i="5"/>
  <c r="M97" i="5"/>
  <c r="L97" i="5"/>
  <c r="K97" i="5"/>
  <c r="J97" i="5"/>
  <c r="I97" i="5"/>
  <c r="H97" i="5"/>
  <c r="G97" i="5"/>
  <c r="F97" i="5"/>
  <c r="E97" i="5"/>
  <c r="D97" i="5"/>
  <c r="C97" i="5"/>
  <c r="B97" i="5"/>
  <c r="W95" i="5"/>
  <c r="V95" i="5"/>
  <c r="U95" i="5"/>
  <c r="T95" i="5"/>
  <c r="S95" i="5"/>
  <c r="R95" i="5"/>
  <c r="Q95" i="5"/>
  <c r="P95" i="5"/>
  <c r="O95" i="5"/>
  <c r="N95" i="5"/>
  <c r="M95" i="5"/>
  <c r="L95" i="5"/>
  <c r="K95" i="5"/>
  <c r="J95" i="5"/>
  <c r="I95" i="5"/>
  <c r="H95" i="5"/>
  <c r="G95" i="5"/>
  <c r="F95" i="5"/>
  <c r="E95" i="5"/>
  <c r="D95" i="5"/>
  <c r="C95" i="5"/>
  <c r="B95" i="5"/>
  <c r="W94" i="5"/>
  <c r="V94" i="5"/>
  <c r="U94" i="5"/>
  <c r="T94" i="5"/>
  <c r="S94" i="5"/>
  <c r="R94" i="5"/>
  <c r="Q94" i="5"/>
  <c r="P94" i="5"/>
  <c r="O94" i="5"/>
  <c r="N94" i="5"/>
  <c r="M94" i="5"/>
  <c r="L94" i="5"/>
  <c r="K94" i="5"/>
  <c r="J94" i="5"/>
  <c r="I94" i="5"/>
  <c r="H94" i="5"/>
  <c r="G94" i="5"/>
  <c r="F94" i="5"/>
  <c r="E94" i="5"/>
  <c r="D94" i="5"/>
  <c r="C94" i="5"/>
  <c r="B94" i="5"/>
  <c r="W93" i="5"/>
  <c r="V93" i="5"/>
  <c r="U93" i="5"/>
  <c r="T93" i="5"/>
  <c r="S93" i="5"/>
  <c r="R93" i="5"/>
  <c r="Q93" i="5"/>
  <c r="P93" i="5"/>
  <c r="O93" i="5"/>
  <c r="N93" i="5"/>
  <c r="M93" i="5"/>
  <c r="L93" i="5"/>
  <c r="K93" i="5"/>
  <c r="J93" i="5"/>
  <c r="I93" i="5"/>
  <c r="H93" i="5"/>
  <c r="G93" i="5"/>
  <c r="F93" i="5"/>
  <c r="E93" i="5"/>
  <c r="D93" i="5"/>
  <c r="C93" i="5"/>
  <c r="B93" i="5"/>
  <c r="W92" i="5"/>
  <c r="V92" i="5"/>
  <c r="U92" i="5"/>
  <c r="T92" i="5"/>
  <c r="S92" i="5"/>
  <c r="R92" i="5"/>
  <c r="Q92" i="5"/>
  <c r="P92" i="5"/>
  <c r="O92" i="5"/>
  <c r="N92" i="5"/>
  <c r="M92" i="5"/>
  <c r="L92" i="5"/>
  <c r="K92" i="5"/>
  <c r="J92" i="5"/>
  <c r="I92" i="5"/>
  <c r="H92" i="5"/>
  <c r="G92" i="5"/>
  <c r="F92" i="5"/>
  <c r="E92" i="5"/>
  <c r="D92" i="5"/>
  <c r="C92" i="5"/>
  <c r="B92" i="5"/>
  <c r="W91" i="5"/>
  <c r="V91" i="5"/>
  <c r="U91" i="5"/>
  <c r="T91" i="5"/>
  <c r="S91" i="5"/>
  <c r="R91" i="5"/>
  <c r="Q91" i="5"/>
  <c r="P91" i="5"/>
  <c r="O91" i="5"/>
  <c r="N91" i="5"/>
  <c r="M91" i="5"/>
  <c r="L91" i="5"/>
  <c r="K91" i="5"/>
  <c r="J91" i="5"/>
  <c r="I91" i="5"/>
  <c r="H91" i="5"/>
  <c r="G91" i="5"/>
  <c r="F91" i="5"/>
  <c r="E91" i="5"/>
  <c r="D91" i="5"/>
  <c r="C91" i="5"/>
  <c r="B91" i="5"/>
  <c r="W90" i="5"/>
  <c r="V90" i="5"/>
  <c r="U90" i="5"/>
  <c r="T90" i="5"/>
  <c r="S90" i="5"/>
  <c r="R90" i="5"/>
  <c r="Q90" i="5"/>
  <c r="P90" i="5"/>
  <c r="O90" i="5"/>
  <c r="N90" i="5"/>
  <c r="M90" i="5"/>
  <c r="L90" i="5"/>
  <c r="K90" i="5"/>
  <c r="J90" i="5"/>
  <c r="I90" i="5"/>
  <c r="H90" i="5"/>
  <c r="G90" i="5"/>
  <c r="F90" i="5"/>
  <c r="E90" i="5"/>
  <c r="D90" i="5"/>
  <c r="C90" i="5"/>
  <c r="B90" i="5"/>
  <c r="W89" i="5"/>
  <c r="V89" i="5"/>
  <c r="U89" i="5"/>
  <c r="T89" i="5"/>
  <c r="S89" i="5"/>
  <c r="R89" i="5"/>
  <c r="Q89" i="5"/>
  <c r="P89" i="5"/>
  <c r="O89" i="5"/>
  <c r="N89" i="5"/>
  <c r="M89" i="5"/>
  <c r="L89" i="5"/>
  <c r="K89" i="5"/>
  <c r="J89" i="5"/>
  <c r="I89" i="5"/>
  <c r="H89" i="5"/>
  <c r="G89" i="5"/>
  <c r="F89" i="5"/>
  <c r="E89" i="5"/>
  <c r="D89" i="5"/>
  <c r="C89" i="5"/>
  <c r="B89" i="5"/>
  <c r="W88" i="5"/>
  <c r="V88" i="5"/>
  <c r="U88" i="5"/>
  <c r="T88" i="5"/>
  <c r="S88" i="5"/>
  <c r="R88" i="5"/>
  <c r="Q88" i="5"/>
  <c r="P88" i="5"/>
  <c r="O88" i="5"/>
  <c r="N88" i="5"/>
  <c r="M88" i="5"/>
  <c r="L88" i="5"/>
  <c r="K88" i="5"/>
  <c r="J88" i="5"/>
  <c r="I88" i="5"/>
  <c r="H88" i="5"/>
  <c r="G88" i="5"/>
  <c r="F88" i="5"/>
  <c r="E88" i="5"/>
  <c r="D88" i="5"/>
  <c r="C88" i="5"/>
  <c r="B88" i="5"/>
  <c r="W87" i="5"/>
  <c r="V87" i="5"/>
  <c r="U87" i="5"/>
  <c r="T87" i="5"/>
  <c r="S87" i="5"/>
  <c r="R87" i="5"/>
  <c r="Q87" i="5"/>
  <c r="P87" i="5"/>
  <c r="O87" i="5"/>
  <c r="N87" i="5"/>
  <c r="M87" i="5"/>
  <c r="L87" i="5"/>
  <c r="K87" i="5"/>
  <c r="J87" i="5"/>
  <c r="I87" i="5"/>
  <c r="H87" i="5"/>
  <c r="G87" i="5"/>
  <c r="F87" i="5"/>
  <c r="E87" i="5"/>
  <c r="D87" i="5"/>
  <c r="C87" i="5"/>
  <c r="B87" i="5"/>
  <c r="W86" i="5"/>
  <c r="V86" i="5"/>
  <c r="U86" i="5"/>
  <c r="T86" i="5"/>
  <c r="S86" i="5"/>
  <c r="R86" i="5"/>
  <c r="Q86" i="5"/>
  <c r="P86" i="5"/>
  <c r="O86" i="5"/>
  <c r="N86" i="5"/>
  <c r="M86" i="5"/>
  <c r="L86" i="5"/>
  <c r="K86" i="5"/>
  <c r="J86" i="5"/>
  <c r="I86" i="5"/>
  <c r="H86" i="5"/>
  <c r="G86" i="5"/>
  <c r="F86" i="5"/>
  <c r="E86" i="5"/>
  <c r="D86" i="5"/>
  <c r="C86" i="5"/>
  <c r="B86" i="5"/>
  <c r="W85" i="5"/>
  <c r="V85" i="5"/>
  <c r="U85" i="5"/>
  <c r="T85" i="5"/>
  <c r="S85" i="5"/>
  <c r="R85" i="5"/>
  <c r="Q85" i="5"/>
  <c r="P85" i="5"/>
  <c r="O85" i="5"/>
  <c r="N85" i="5"/>
  <c r="M85" i="5"/>
  <c r="L85" i="5"/>
  <c r="K85" i="5"/>
  <c r="J85" i="5"/>
  <c r="I85" i="5"/>
  <c r="H85" i="5"/>
  <c r="G85" i="5"/>
  <c r="F85" i="5"/>
  <c r="E85" i="5"/>
  <c r="D85" i="5"/>
  <c r="C85" i="5"/>
  <c r="B85" i="5"/>
  <c r="W84" i="5"/>
  <c r="V84" i="5"/>
  <c r="U84" i="5"/>
  <c r="T84" i="5"/>
  <c r="S84" i="5"/>
  <c r="R84" i="5"/>
  <c r="Q84" i="5"/>
  <c r="P84" i="5"/>
  <c r="O84" i="5"/>
  <c r="N84" i="5"/>
  <c r="M84" i="5"/>
  <c r="L84" i="5"/>
  <c r="K84" i="5"/>
  <c r="J84" i="5"/>
  <c r="I84" i="5"/>
  <c r="H84" i="5"/>
  <c r="G84" i="5"/>
  <c r="F84" i="5"/>
  <c r="E84" i="5"/>
  <c r="D84" i="5"/>
  <c r="C84" i="5"/>
  <c r="B84" i="5"/>
  <c r="W83" i="5"/>
  <c r="V83" i="5"/>
  <c r="U83" i="5"/>
  <c r="T83" i="5"/>
  <c r="S83" i="5"/>
  <c r="R83" i="5"/>
  <c r="Q83" i="5"/>
  <c r="P83" i="5"/>
  <c r="O83" i="5"/>
  <c r="N83" i="5"/>
  <c r="M83" i="5"/>
  <c r="L83" i="5"/>
  <c r="K83" i="5"/>
  <c r="J83" i="5"/>
  <c r="I83" i="5"/>
  <c r="H83" i="5"/>
  <c r="G83" i="5"/>
  <c r="F83" i="5"/>
  <c r="E83" i="5"/>
  <c r="D83" i="5"/>
  <c r="C83" i="5"/>
  <c r="B83" i="5"/>
  <c r="W81" i="5"/>
  <c r="V81" i="5"/>
  <c r="U81" i="5"/>
  <c r="T81" i="5"/>
  <c r="S81" i="5"/>
  <c r="R81" i="5"/>
  <c r="Q81" i="5"/>
  <c r="P81" i="5"/>
  <c r="O81" i="5"/>
  <c r="N81" i="5"/>
  <c r="M81" i="5"/>
  <c r="L81" i="5"/>
  <c r="K81" i="5"/>
  <c r="J81" i="5"/>
  <c r="I81" i="5"/>
  <c r="H81" i="5"/>
  <c r="G81" i="5"/>
  <c r="F81" i="5"/>
  <c r="E81" i="5"/>
  <c r="D81" i="5"/>
  <c r="C81" i="5"/>
  <c r="B81" i="5"/>
  <c r="W80" i="5"/>
  <c r="V80" i="5"/>
  <c r="U80" i="5"/>
  <c r="T80" i="5"/>
  <c r="S80" i="5"/>
  <c r="R80" i="5"/>
  <c r="Q80" i="5"/>
  <c r="P80" i="5"/>
  <c r="O80" i="5"/>
  <c r="N80" i="5"/>
  <c r="M80" i="5"/>
  <c r="L80" i="5"/>
  <c r="K80" i="5"/>
  <c r="J80" i="5"/>
  <c r="I80" i="5"/>
  <c r="H80" i="5"/>
  <c r="G80" i="5"/>
  <c r="F80" i="5"/>
  <c r="E80" i="5"/>
  <c r="D80" i="5"/>
  <c r="C80" i="5"/>
  <c r="B80" i="5"/>
  <c r="W79" i="5"/>
  <c r="V79" i="5"/>
  <c r="U79" i="5"/>
  <c r="T79" i="5"/>
  <c r="S79" i="5"/>
  <c r="R79" i="5"/>
  <c r="Q79" i="5"/>
  <c r="P79" i="5"/>
  <c r="O79" i="5"/>
  <c r="N79" i="5"/>
  <c r="M79" i="5"/>
  <c r="L79" i="5"/>
  <c r="K79" i="5"/>
  <c r="J79" i="5"/>
  <c r="I79" i="5"/>
  <c r="H79" i="5"/>
  <c r="G79" i="5"/>
  <c r="F79" i="5"/>
  <c r="E79" i="5"/>
  <c r="D79" i="5"/>
  <c r="C79" i="5"/>
  <c r="B79" i="5"/>
  <c r="W78" i="5"/>
  <c r="V78" i="5"/>
  <c r="U78" i="5"/>
  <c r="T78" i="5"/>
  <c r="S78" i="5"/>
  <c r="R78" i="5"/>
  <c r="Q78" i="5"/>
  <c r="P78" i="5"/>
  <c r="O78" i="5"/>
  <c r="N78" i="5"/>
  <c r="M78" i="5"/>
  <c r="L78" i="5"/>
  <c r="K78" i="5"/>
  <c r="J78" i="5"/>
  <c r="I78" i="5"/>
  <c r="H78" i="5"/>
  <c r="G78" i="5"/>
  <c r="F78" i="5"/>
  <c r="E78" i="5"/>
  <c r="D78" i="5"/>
  <c r="C78" i="5"/>
  <c r="B78" i="5"/>
  <c r="W77" i="5"/>
  <c r="V77" i="5"/>
  <c r="U77" i="5"/>
  <c r="T77" i="5"/>
  <c r="S77" i="5"/>
  <c r="R77" i="5"/>
  <c r="Q77" i="5"/>
  <c r="P77" i="5"/>
  <c r="O77" i="5"/>
  <c r="N77" i="5"/>
  <c r="M77" i="5"/>
  <c r="L77" i="5"/>
  <c r="K77" i="5"/>
  <c r="J77" i="5"/>
  <c r="I77" i="5"/>
  <c r="H77" i="5"/>
  <c r="G77" i="5"/>
  <c r="F77" i="5"/>
  <c r="E77" i="5"/>
  <c r="D77" i="5"/>
  <c r="C77" i="5"/>
  <c r="B77" i="5"/>
  <c r="W76" i="5"/>
  <c r="V76" i="5"/>
  <c r="U76" i="5"/>
  <c r="T76" i="5"/>
  <c r="S76" i="5"/>
  <c r="R76" i="5"/>
  <c r="Q76" i="5"/>
  <c r="P76" i="5"/>
  <c r="O76" i="5"/>
  <c r="N76" i="5"/>
  <c r="M76" i="5"/>
  <c r="L76" i="5"/>
  <c r="K76" i="5"/>
  <c r="J76" i="5"/>
  <c r="I76" i="5"/>
  <c r="H76" i="5"/>
  <c r="G76" i="5"/>
  <c r="F76" i="5"/>
  <c r="E76" i="5"/>
  <c r="D76" i="5"/>
  <c r="C76" i="5"/>
  <c r="B76" i="5"/>
  <c r="W75" i="5"/>
  <c r="V75" i="5"/>
  <c r="U75" i="5"/>
  <c r="T75" i="5"/>
  <c r="S75" i="5"/>
  <c r="R75" i="5"/>
  <c r="Q75" i="5"/>
  <c r="P75" i="5"/>
  <c r="O75" i="5"/>
  <c r="N75" i="5"/>
  <c r="M75" i="5"/>
  <c r="L75" i="5"/>
  <c r="K75" i="5"/>
  <c r="J75" i="5"/>
  <c r="I75" i="5"/>
  <c r="H75" i="5"/>
  <c r="G75" i="5"/>
  <c r="F75" i="5"/>
  <c r="E75" i="5"/>
  <c r="D75" i="5"/>
  <c r="C75" i="5"/>
  <c r="B75" i="5"/>
  <c r="W74" i="5"/>
  <c r="V74" i="5"/>
  <c r="U74" i="5"/>
  <c r="T74" i="5"/>
  <c r="S74" i="5"/>
  <c r="R74" i="5"/>
  <c r="Q74" i="5"/>
  <c r="P74" i="5"/>
  <c r="O74" i="5"/>
  <c r="N74" i="5"/>
  <c r="M74" i="5"/>
  <c r="L74" i="5"/>
  <c r="K74" i="5"/>
  <c r="J74" i="5"/>
  <c r="I74" i="5"/>
  <c r="H74" i="5"/>
  <c r="G74" i="5"/>
  <c r="F74" i="5"/>
  <c r="E74" i="5"/>
  <c r="D74" i="5"/>
  <c r="C74" i="5"/>
  <c r="B74" i="5"/>
  <c r="W73" i="5"/>
  <c r="V73" i="5"/>
  <c r="U73" i="5"/>
  <c r="T73" i="5"/>
  <c r="S73" i="5"/>
  <c r="R73" i="5"/>
  <c r="Q73" i="5"/>
  <c r="P73" i="5"/>
  <c r="O73" i="5"/>
  <c r="N73" i="5"/>
  <c r="M73" i="5"/>
  <c r="L73" i="5"/>
  <c r="K73" i="5"/>
  <c r="J73" i="5"/>
  <c r="I73" i="5"/>
  <c r="H73" i="5"/>
  <c r="G73" i="5"/>
  <c r="F73" i="5"/>
  <c r="E73" i="5"/>
  <c r="D73" i="5"/>
  <c r="C73" i="5"/>
  <c r="B73" i="5"/>
  <c r="W72" i="5"/>
  <c r="V72" i="5"/>
  <c r="U72" i="5"/>
  <c r="T72" i="5"/>
  <c r="S72" i="5"/>
  <c r="R72" i="5"/>
  <c r="Q72" i="5"/>
  <c r="P72" i="5"/>
  <c r="O72" i="5"/>
  <c r="N72" i="5"/>
  <c r="M72" i="5"/>
  <c r="L72" i="5"/>
  <c r="K72" i="5"/>
  <c r="J72" i="5"/>
  <c r="I72" i="5"/>
  <c r="H72" i="5"/>
  <c r="G72" i="5"/>
  <c r="F72" i="5"/>
  <c r="E72" i="5"/>
  <c r="D72" i="5"/>
  <c r="C72" i="5"/>
  <c r="B72" i="5"/>
  <c r="W71" i="5"/>
  <c r="V71" i="5"/>
  <c r="U71" i="5"/>
  <c r="T71" i="5"/>
  <c r="S71" i="5"/>
  <c r="R71" i="5"/>
  <c r="Q71" i="5"/>
  <c r="P71" i="5"/>
  <c r="O71" i="5"/>
  <c r="N71" i="5"/>
  <c r="M71" i="5"/>
  <c r="L71" i="5"/>
  <c r="K71" i="5"/>
  <c r="J71" i="5"/>
  <c r="I71" i="5"/>
  <c r="H71" i="5"/>
  <c r="G71" i="5"/>
  <c r="F71" i="5"/>
  <c r="E71" i="5"/>
  <c r="D71" i="5"/>
  <c r="C71" i="5"/>
  <c r="B71" i="5"/>
  <c r="W70" i="5"/>
  <c r="V70" i="5"/>
  <c r="U70" i="5"/>
  <c r="T70" i="5"/>
  <c r="S70" i="5"/>
  <c r="R70" i="5"/>
  <c r="Q70" i="5"/>
  <c r="P70" i="5"/>
  <c r="O70" i="5"/>
  <c r="N70" i="5"/>
  <c r="M70" i="5"/>
  <c r="L70" i="5"/>
  <c r="K70" i="5"/>
  <c r="J70" i="5"/>
  <c r="I70" i="5"/>
  <c r="H70" i="5"/>
  <c r="G70" i="5"/>
  <c r="F70" i="5"/>
  <c r="E70" i="5"/>
  <c r="D70" i="5"/>
  <c r="C70" i="5"/>
  <c r="B70" i="5"/>
  <c r="W69" i="5"/>
  <c r="V69" i="5"/>
  <c r="U69" i="5"/>
  <c r="T69" i="5"/>
  <c r="S69" i="5"/>
  <c r="R69" i="5"/>
  <c r="Q69" i="5"/>
  <c r="P69" i="5"/>
  <c r="O69" i="5"/>
  <c r="N69" i="5"/>
  <c r="M69" i="5"/>
  <c r="L69" i="5"/>
  <c r="K69" i="5"/>
  <c r="J69" i="5"/>
  <c r="I69" i="5"/>
  <c r="H69" i="5"/>
  <c r="G69" i="5"/>
  <c r="F69" i="5"/>
  <c r="E69" i="5"/>
  <c r="D69" i="5"/>
  <c r="C69" i="5"/>
  <c r="B69" i="5"/>
  <c r="W68" i="5"/>
  <c r="V68" i="5"/>
  <c r="U68" i="5"/>
  <c r="T68" i="5"/>
  <c r="S68" i="5"/>
  <c r="R68" i="5"/>
  <c r="Q68" i="5"/>
  <c r="P68" i="5"/>
  <c r="O68" i="5"/>
  <c r="N68" i="5"/>
  <c r="M68" i="5"/>
  <c r="L68" i="5"/>
  <c r="K68" i="5"/>
  <c r="J68" i="5"/>
  <c r="I68" i="5"/>
  <c r="H68" i="5"/>
  <c r="G68" i="5"/>
  <c r="F68" i="5"/>
  <c r="E68" i="5"/>
  <c r="D68" i="5"/>
  <c r="C68" i="5"/>
  <c r="B68" i="5"/>
  <c r="W66" i="5"/>
  <c r="V66" i="5"/>
  <c r="U66" i="5"/>
  <c r="T66" i="5"/>
  <c r="S66" i="5"/>
  <c r="R66" i="5"/>
  <c r="Q66" i="5"/>
  <c r="P66" i="5"/>
  <c r="O66" i="5"/>
  <c r="N66" i="5"/>
  <c r="M66" i="5"/>
  <c r="L66" i="5"/>
  <c r="K66" i="5"/>
  <c r="J66" i="5"/>
  <c r="I66" i="5"/>
  <c r="H66" i="5"/>
  <c r="G66" i="5"/>
  <c r="F66" i="5"/>
  <c r="E66" i="5"/>
  <c r="D66" i="5"/>
  <c r="C66" i="5"/>
  <c r="B66" i="5"/>
  <c r="W65" i="5"/>
  <c r="V65" i="5"/>
  <c r="U65" i="5"/>
  <c r="T65" i="5"/>
  <c r="S65" i="5"/>
  <c r="R65" i="5"/>
  <c r="Q65" i="5"/>
  <c r="P65" i="5"/>
  <c r="O65" i="5"/>
  <c r="N65" i="5"/>
  <c r="M65" i="5"/>
  <c r="L65" i="5"/>
  <c r="K65" i="5"/>
  <c r="J65" i="5"/>
  <c r="I65" i="5"/>
  <c r="H65" i="5"/>
  <c r="G65" i="5"/>
  <c r="F65" i="5"/>
  <c r="E65" i="5"/>
  <c r="D65" i="5"/>
  <c r="C65" i="5"/>
  <c r="B65" i="5"/>
  <c r="W64" i="5"/>
  <c r="V64" i="5"/>
  <c r="U64" i="5"/>
  <c r="T64" i="5"/>
  <c r="S64" i="5"/>
  <c r="R64" i="5"/>
  <c r="Q64" i="5"/>
  <c r="P64" i="5"/>
  <c r="O64" i="5"/>
  <c r="N64" i="5"/>
  <c r="M64" i="5"/>
  <c r="L64" i="5"/>
  <c r="K64" i="5"/>
  <c r="J64" i="5"/>
  <c r="I64" i="5"/>
  <c r="H64" i="5"/>
  <c r="G64" i="5"/>
  <c r="F64" i="5"/>
  <c r="E64" i="5"/>
  <c r="D64" i="5"/>
  <c r="C64" i="5"/>
  <c r="B64" i="5"/>
  <c r="W63" i="5"/>
  <c r="V63" i="5"/>
  <c r="U63" i="5"/>
  <c r="T63" i="5"/>
  <c r="S63" i="5"/>
  <c r="R63" i="5"/>
  <c r="Q63" i="5"/>
  <c r="P63" i="5"/>
  <c r="O63" i="5"/>
  <c r="N63" i="5"/>
  <c r="M63" i="5"/>
  <c r="L63" i="5"/>
  <c r="K63" i="5"/>
  <c r="J63" i="5"/>
  <c r="I63" i="5"/>
  <c r="H63" i="5"/>
  <c r="G63" i="5"/>
  <c r="F63" i="5"/>
  <c r="E63" i="5"/>
  <c r="D63" i="5"/>
  <c r="C63" i="5"/>
  <c r="B63" i="5"/>
  <c r="W61" i="5"/>
  <c r="V61" i="5"/>
  <c r="U61" i="5"/>
  <c r="T61" i="5"/>
  <c r="S61" i="5"/>
  <c r="R61" i="5"/>
  <c r="Q61" i="5"/>
  <c r="P61" i="5"/>
  <c r="O61" i="5"/>
  <c r="N61" i="5"/>
  <c r="M61" i="5"/>
  <c r="L61" i="5"/>
  <c r="K61" i="5"/>
  <c r="J61" i="5"/>
  <c r="I61" i="5"/>
  <c r="H61" i="5"/>
  <c r="G61" i="5"/>
  <c r="F61" i="5"/>
  <c r="E61" i="5"/>
  <c r="D61" i="5"/>
  <c r="C61" i="5"/>
  <c r="B61" i="5"/>
  <c r="W60" i="5"/>
  <c r="V60" i="5"/>
  <c r="U60" i="5"/>
  <c r="T60" i="5"/>
  <c r="S60" i="5"/>
  <c r="R60" i="5"/>
  <c r="Q60" i="5"/>
  <c r="P60" i="5"/>
  <c r="O60" i="5"/>
  <c r="N60" i="5"/>
  <c r="M60" i="5"/>
  <c r="L60" i="5"/>
  <c r="K60" i="5"/>
  <c r="J60" i="5"/>
  <c r="I60" i="5"/>
  <c r="H60" i="5"/>
  <c r="G60" i="5"/>
  <c r="F60" i="5"/>
  <c r="E60" i="5"/>
  <c r="D60" i="5"/>
  <c r="C60" i="5"/>
  <c r="B60" i="5"/>
  <c r="W59" i="5"/>
  <c r="V59" i="5"/>
  <c r="U59" i="5"/>
  <c r="T59" i="5"/>
  <c r="S59" i="5"/>
  <c r="R59" i="5"/>
  <c r="Q59" i="5"/>
  <c r="P59" i="5"/>
  <c r="O59" i="5"/>
  <c r="N59" i="5"/>
  <c r="M59" i="5"/>
  <c r="L59" i="5"/>
  <c r="K59" i="5"/>
  <c r="J59" i="5"/>
  <c r="I59" i="5"/>
  <c r="H59" i="5"/>
  <c r="G59" i="5"/>
  <c r="F59" i="5"/>
  <c r="E59" i="5"/>
  <c r="D59" i="5"/>
  <c r="C59" i="5"/>
  <c r="B59" i="5"/>
  <c r="W58" i="5"/>
  <c r="V58" i="5"/>
  <c r="U58" i="5"/>
  <c r="T58" i="5"/>
  <c r="S58" i="5"/>
  <c r="R58" i="5"/>
  <c r="Q58" i="5"/>
  <c r="P58" i="5"/>
  <c r="O58" i="5"/>
  <c r="N58" i="5"/>
  <c r="M58" i="5"/>
  <c r="L58" i="5"/>
  <c r="K58" i="5"/>
  <c r="J58" i="5"/>
  <c r="I58" i="5"/>
  <c r="H58" i="5"/>
  <c r="G58" i="5"/>
  <c r="F58" i="5"/>
  <c r="E58" i="5"/>
  <c r="D58" i="5"/>
  <c r="C58" i="5"/>
  <c r="B58" i="5"/>
  <c r="W57" i="5"/>
  <c r="V57" i="5"/>
  <c r="U57" i="5"/>
  <c r="T57" i="5"/>
  <c r="S57" i="5"/>
  <c r="R57" i="5"/>
  <c r="Q57" i="5"/>
  <c r="P57" i="5"/>
  <c r="O57" i="5"/>
  <c r="N57" i="5"/>
  <c r="M57" i="5"/>
  <c r="L57" i="5"/>
  <c r="K57" i="5"/>
  <c r="J57" i="5"/>
  <c r="I57" i="5"/>
  <c r="H57" i="5"/>
  <c r="G57" i="5"/>
  <c r="F57" i="5"/>
  <c r="E57" i="5"/>
  <c r="D57" i="5"/>
  <c r="C57" i="5"/>
  <c r="B57" i="5"/>
  <c r="W56" i="5"/>
  <c r="V56" i="5"/>
  <c r="U56" i="5"/>
  <c r="T56" i="5"/>
  <c r="S56" i="5"/>
  <c r="R56" i="5"/>
  <c r="Q56" i="5"/>
  <c r="P56" i="5"/>
  <c r="O56" i="5"/>
  <c r="N56" i="5"/>
  <c r="M56" i="5"/>
  <c r="L56" i="5"/>
  <c r="K56" i="5"/>
  <c r="J56" i="5"/>
  <c r="I56" i="5"/>
  <c r="H56" i="5"/>
  <c r="G56" i="5"/>
  <c r="F56" i="5"/>
  <c r="E56" i="5"/>
  <c r="D56" i="5"/>
  <c r="C56" i="5"/>
  <c r="B56" i="5"/>
  <c r="W55" i="5"/>
  <c r="V55" i="5"/>
  <c r="U55" i="5"/>
  <c r="T55" i="5"/>
  <c r="S55" i="5"/>
  <c r="R55" i="5"/>
  <c r="Q55" i="5"/>
  <c r="P55" i="5"/>
  <c r="O55" i="5"/>
  <c r="N55" i="5"/>
  <c r="M55" i="5"/>
  <c r="L55" i="5"/>
  <c r="K55" i="5"/>
  <c r="J55" i="5"/>
  <c r="I55" i="5"/>
  <c r="H55" i="5"/>
  <c r="G55" i="5"/>
  <c r="F55" i="5"/>
  <c r="E55" i="5"/>
  <c r="D55" i="5"/>
  <c r="C55" i="5"/>
  <c r="B55" i="5"/>
  <c r="W54" i="5"/>
  <c r="V54" i="5"/>
  <c r="U54" i="5"/>
  <c r="T54" i="5"/>
  <c r="S54" i="5"/>
  <c r="R54" i="5"/>
  <c r="Q54" i="5"/>
  <c r="P54" i="5"/>
  <c r="O54" i="5"/>
  <c r="N54" i="5"/>
  <c r="M54" i="5"/>
  <c r="L54" i="5"/>
  <c r="K54" i="5"/>
  <c r="J54" i="5"/>
  <c r="I54" i="5"/>
  <c r="H54" i="5"/>
  <c r="G54" i="5"/>
  <c r="F54" i="5"/>
  <c r="E54" i="5"/>
  <c r="D54" i="5"/>
  <c r="C54" i="5"/>
  <c r="B54" i="5"/>
  <c r="W53" i="5"/>
  <c r="V53" i="5"/>
  <c r="U53" i="5"/>
  <c r="T53" i="5"/>
  <c r="S53" i="5"/>
  <c r="R53" i="5"/>
  <c r="Q53" i="5"/>
  <c r="P53" i="5"/>
  <c r="O53" i="5"/>
  <c r="N53" i="5"/>
  <c r="M53" i="5"/>
  <c r="L53" i="5"/>
  <c r="K53" i="5"/>
  <c r="J53" i="5"/>
  <c r="I53" i="5"/>
  <c r="H53" i="5"/>
  <c r="G53" i="5"/>
  <c r="F53" i="5"/>
  <c r="E53" i="5"/>
  <c r="D53" i="5"/>
  <c r="C53" i="5"/>
  <c r="B53" i="5"/>
  <c r="W52" i="5"/>
  <c r="V52" i="5"/>
  <c r="U52" i="5"/>
  <c r="T52" i="5"/>
  <c r="S52" i="5"/>
  <c r="R52" i="5"/>
  <c r="Q52" i="5"/>
  <c r="P52" i="5"/>
  <c r="O52" i="5"/>
  <c r="N52" i="5"/>
  <c r="M52" i="5"/>
  <c r="L52" i="5"/>
  <c r="K52" i="5"/>
  <c r="J52" i="5"/>
  <c r="I52" i="5"/>
  <c r="H52" i="5"/>
  <c r="G52" i="5"/>
  <c r="F52" i="5"/>
  <c r="E52" i="5"/>
  <c r="D52" i="5"/>
  <c r="C52" i="5"/>
  <c r="B52" i="5"/>
  <c r="W50" i="5"/>
  <c r="V50" i="5"/>
  <c r="U50" i="5"/>
  <c r="T50" i="5"/>
  <c r="S50" i="5"/>
  <c r="R50" i="5"/>
  <c r="Q50" i="5"/>
  <c r="P50" i="5"/>
  <c r="O50" i="5"/>
  <c r="N50" i="5"/>
  <c r="M50" i="5"/>
  <c r="L50" i="5"/>
  <c r="K50" i="5"/>
  <c r="J50" i="5"/>
  <c r="I50" i="5"/>
  <c r="H50" i="5"/>
  <c r="G50" i="5"/>
  <c r="F50" i="5"/>
  <c r="E50" i="5"/>
  <c r="D50" i="5"/>
  <c r="C50" i="5"/>
  <c r="B50" i="5"/>
  <c r="W49" i="5"/>
  <c r="V49" i="5"/>
  <c r="U49" i="5"/>
  <c r="T49" i="5"/>
  <c r="S49" i="5"/>
  <c r="R49" i="5"/>
  <c r="Q49" i="5"/>
  <c r="P49" i="5"/>
  <c r="O49" i="5"/>
  <c r="N49" i="5"/>
  <c r="M49" i="5"/>
  <c r="L49" i="5"/>
  <c r="K49" i="5"/>
  <c r="J49" i="5"/>
  <c r="I49" i="5"/>
  <c r="H49" i="5"/>
  <c r="G49" i="5"/>
  <c r="F49" i="5"/>
  <c r="E49" i="5"/>
  <c r="D49" i="5"/>
  <c r="C49" i="5"/>
  <c r="B49" i="5"/>
  <c r="W48" i="5"/>
  <c r="V48" i="5"/>
  <c r="U48" i="5"/>
  <c r="T48" i="5"/>
  <c r="S48" i="5"/>
  <c r="R48" i="5"/>
  <c r="Q48" i="5"/>
  <c r="P48" i="5"/>
  <c r="O48" i="5"/>
  <c r="N48" i="5"/>
  <c r="M48" i="5"/>
  <c r="L48" i="5"/>
  <c r="K48" i="5"/>
  <c r="J48" i="5"/>
  <c r="I48" i="5"/>
  <c r="H48" i="5"/>
  <c r="G48" i="5"/>
  <c r="F48" i="5"/>
  <c r="E48" i="5"/>
  <c r="D48" i="5"/>
  <c r="C48" i="5"/>
  <c r="B48" i="5"/>
  <c r="W47" i="5"/>
  <c r="V47" i="5"/>
  <c r="U47" i="5"/>
  <c r="T47" i="5"/>
  <c r="S47" i="5"/>
  <c r="R47" i="5"/>
  <c r="Q47" i="5"/>
  <c r="P47" i="5"/>
  <c r="O47" i="5"/>
  <c r="N47" i="5"/>
  <c r="M47" i="5"/>
  <c r="L47" i="5"/>
  <c r="K47" i="5"/>
  <c r="J47" i="5"/>
  <c r="I47" i="5"/>
  <c r="H47" i="5"/>
  <c r="G47" i="5"/>
  <c r="F47" i="5"/>
  <c r="E47" i="5"/>
  <c r="D47" i="5"/>
  <c r="C47" i="5"/>
  <c r="B47" i="5"/>
  <c r="W46" i="5"/>
  <c r="V46" i="5"/>
  <c r="U46" i="5"/>
  <c r="T46" i="5"/>
  <c r="S46" i="5"/>
  <c r="R46" i="5"/>
  <c r="Q46" i="5"/>
  <c r="P46" i="5"/>
  <c r="O46" i="5"/>
  <c r="N46" i="5"/>
  <c r="M46" i="5"/>
  <c r="L46" i="5"/>
  <c r="K46" i="5"/>
  <c r="J46" i="5"/>
  <c r="I46" i="5"/>
  <c r="H46" i="5"/>
  <c r="G46" i="5"/>
  <c r="F46" i="5"/>
  <c r="E46" i="5"/>
  <c r="D46" i="5"/>
  <c r="C46" i="5"/>
  <c r="B46" i="5"/>
  <c r="W44" i="5"/>
  <c r="V44" i="5"/>
  <c r="U44" i="5"/>
  <c r="T44" i="5"/>
  <c r="S44" i="5"/>
  <c r="R44" i="5"/>
  <c r="Q44" i="5"/>
  <c r="P44" i="5"/>
  <c r="O44" i="5"/>
  <c r="N44" i="5"/>
  <c r="M44" i="5"/>
  <c r="L44" i="5"/>
  <c r="K44" i="5"/>
  <c r="J44" i="5"/>
  <c r="I44" i="5"/>
  <c r="H44" i="5"/>
  <c r="G44" i="5"/>
  <c r="F44" i="5"/>
  <c r="E44" i="5"/>
  <c r="D44" i="5"/>
  <c r="C44" i="5"/>
  <c r="B44" i="5"/>
  <c r="W43" i="5"/>
  <c r="V43" i="5"/>
  <c r="U43" i="5"/>
  <c r="T43" i="5"/>
  <c r="S43" i="5"/>
  <c r="R43" i="5"/>
  <c r="Q43" i="5"/>
  <c r="P43" i="5"/>
  <c r="O43" i="5"/>
  <c r="N43" i="5"/>
  <c r="M43" i="5"/>
  <c r="L43" i="5"/>
  <c r="K43" i="5"/>
  <c r="J43" i="5"/>
  <c r="I43" i="5"/>
  <c r="H43" i="5"/>
  <c r="G43" i="5"/>
  <c r="F43" i="5"/>
  <c r="E43" i="5"/>
  <c r="D43" i="5"/>
  <c r="C43" i="5"/>
  <c r="B43" i="5"/>
  <c r="W41" i="5"/>
  <c r="V41" i="5"/>
  <c r="U41" i="5"/>
  <c r="T41" i="5"/>
  <c r="S41" i="5"/>
  <c r="R41" i="5"/>
  <c r="Q41" i="5"/>
  <c r="P41" i="5"/>
  <c r="O41" i="5"/>
  <c r="N41" i="5"/>
  <c r="M41" i="5"/>
  <c r="L41" i="5"/>
  <c r="K41" i="5"/>
  <c r="J41" i="5"/>
  <c r="I41" i="5"/>
  <c r="H41" i="5"/>
  <c r="G41" i="5"/>
  <c r="F41" i="5"/>
  <c r="E41" i="5"/>
  <c r="D41" i="5"/>
  <c r="C41" i="5"/>
  <c r="B41" i="5"/>
  <c r="W40" i="5"/>
  <c r="V40" i="5"/>
  <c r="U40" i="5"/>
  <c r="T40" i="5"/>
  <c r="S40" i="5"/>
  <c r="R40" i="5"/>
  <c r="Q40" i="5"/>
  <c r="P40" i="5"/>
  <c r="O40" i="5"/>
  <c r="N40" i="5"/>
  <c r="M40" i="5"/>
  <c r="L40" i="5"/>
  <c r="K40" i="5"/>
  <c r="J40" i="5"/>
  <c r="I40" i="5"/>
  <c r="H40" i="5"/>
  <c r="G40" i="5"/>
  <c r="F40" i="5"/>
  <c r="E40" i="5"/>
  <c r="D40" i="5"/>
  <c r="C40" i="5"/>
  <c r="B40" i="5"/>
  <c r="W39" i="5"/>
  <c r="V39" i="5"/>
  <c r="U39" i="5"/>
  <c r="T39" i="5"/>
  <c r="S39" i="5"/>
  <c r="R39" i="5"/>
  <c r="Q39" i="5"/>
  <c r="P39" i="5"/>
  <c r="O39" i="5"/>
  <c r="N39" i="5"/>
  <c r="M39" i="5"/>
  <c r="L39" i="5"/>
  <c r="K39" i="5"/>
  <c r="J39" i="5"/>
  <c r="I39" i="5"/>
  <c r="H39" i="5"/>
  <c r="G39" i="5"/>
  <c r="F39" i="5"/>
  <c r="E39" i="5"/>
  <c r="D39" i="5"/>
  <c r="C39" i="5"/>
  <c r="B39" i="5"/>
  <c r="W38" i="5"/>
  <c r="V38" i="5"/>
  <c r="U38" i="5"/>
  <c r="T38" i="5"/>
  <c r="S38" i="5"/>
  <c r="R38" i="5"/>
  <c r="Q38" i="5"/>
  <c r="P38" i="5"/>
  <c r="O38" i="5"/>
  <c r="N38" i="5"/>
  <c r="M38" i="5"/>
  <c r="L38" i="5"/>
  <c r="K38" i="5"/>
  <c r="J38" i="5"/>
  <c r="I38" i="5"/>
  <c r="H38" i="5"/>
  <c r="G38" i="5"/>
  <c r="F38" i="5"/>
  <c r="E38" i="5"/>
  <c r="D38" i="5"/>
  <c r="C38" i="5"/>
  <c r="B38" i="5"/>
  <c r="W37" i="5"/>
  <c r="V37" i="5"/>
  <c r="U37" i="5"/>
  <c r="T37" i="5"/>
  <c r="S37" i="5"/>
  <c r="R37" i="5"/>
  <c r="Q37" i="5"/>
  <c r="P37" i="5"/>
  <c r="O37" i="5"/>
  <c r="N37" i="5"/>
  <c r="M37" i="5"/>
  <c r="L37" i="5"/>
  <c r="K37" i="5"/>
  <c r="J37" i="5"/>
  <c r="I37" i="5"/>
  <c r="H37" i="5"/>
  <c r="G37" i="5"/>
  <c r="F37" i="5"/>
  <c r="E37" i="5"/>
  <c r="D37" i="5"/>
  <c r="C37" i="5"/>
  <c r="B37" i="5"/>
  <c r="W36" i="5"/>
  <c r="V36" i="5"/>
  <c r="U36" i="5"/>
  <c r="T36" i="5"/>
  <c r="S36" i="5"/>
  <c r="R36" i="5"/>
  <c r="Q36" i="5"/>
  <c r="P36" i="5"/>
  <c r="O36" i="5"/>
  <c r="N36" i="5"/>
  <c r="M36" i="5"/>
  <c r="L36" i="5"/>
  <c r="K36" i="5"/>
  <c r="J36" i="5"/>
  <c r="I36" i="5"/>
  <c r="H36" i="5"/>
  <c r="G36" i="5"/>
  <c r="F36" i="5"/>
  <c r="E36" i="5"/>
  <c r="D36" i="5"/>
  <c r="C36" i="5"/>
  <c r="B36" i="5"/>
  <c r="W35" i="5"/>
  <c r="V35" i="5"/>
  <c r="U35" i="5"/>
  <c r="T35" i="5"/>
  <c r="S35" i="5"/>
  <c r="R35" i="5"/>
  <c r="Q35" i="5"/>
  <c r="P35" i="5"/>
  <c r="O35" i="5"/>
  <c r="N35" i="5"/>
  <c r="M35" i="5"/>
  <c r="L35" i="5"/>
  <c r="K35" i="5"/>
  <c r="J35" i="5"/>
  <c r="I35" i="5"/>
  <c r="H35" i="5"/>
  <c r="G35" i="5"/>
  <c r="F35" i="5"/>
  <c r="E35" i="5"/>
  <c r="D35" i="5"/>
  <c r="C35" i="5"/>
  <c r="B35" i="5"/>
  <c r="W34" i="5"/>
  <c r="V34" i="5"/>
  <c r="U34" i="5"/>
  <c r="T34" i="5"/>
  <c r="S34" i="5"/>
  <c r="R34" i="5"/>
  <c r="Q34" i="5"/>
  <c r="P34" i="5"/>
  <c r="O34" i="5"/>
  <c r="N34" i="5"/>
  <c r="M34" i="5"/>
  <c r="L34" i="5"/>
  <c r="K34" i="5"/>
  <c r="J34" i="5"/>
  <c r="I34" i="5"/>
  <c r="H34" i="5"/>
  <c r="G34" i="5"/>
  <c r="F34" i="5"/>
  <c r="E34" i="5"/>
  <c r="D34" i="5"/>
  <c r="C34" i="5"/>
  <c r="B34" i="5"/>
  <c r="W32" i="5"/>
  <c r="V32" i="5"/>
  <c r="U32" i="5"/>
  <c r="T32" i="5"/>
  <c r="S32" i="5"/>
  <c r="R32" i="5"/>
  <c r="Q32" i="5"/>
  <c r="P32" i="5"/>
  <c r="O32" i="5"/>
  <c r="N32" i="5"/>
  <c r="M32" i="5"/>
  <c r="L32" i="5"/>
  <c r="K32" i="5"/>
  <c r="J32" i="5"/>
  <c r="I32" i="5"/>
  <c r="H32" i="5"/>
  <c r="G32" i="5"/>
  <c r="F32" i="5"/>
  <c r="E32" i="5"/>
  <c r="D32" i="5"/>
  <c r="C32" i="5"/>
  <c r="B32" i="5"/>
  <c r="W31" i="5"/>
  <c r="V31" i="5"/>
  <c r="U31" i="5"/>
  <c r="T31" i="5"/>
  <c r="S31" i="5"/>
  <c r="R31" i="5"/>
  <c r="Q31" i="5"/>
  <c r="P31" i="5"/>
  <c r="O31" i="5"/>
  <c r="N31" i="5"/>
  <c r="M31" i="5"/>
  <c r="L31" i="5"/>
  <c r="K31" i="5"/>
  <c r="J31" i="5"/>
  <c r="I31" i="5"/>
  <c r="H31" i="5"/>
  <c r="G31" i="5"/>
  <c r="F31" i="5"/>
  <c r="E31" i="5"/>
  <c r="D31" i="5"/>
  <c r="C31" i="5"/>
  <c r="B31" i="5"/>
  <c r="W30" i="5"/>
  <c r="V30" i="5"/>
  <c r="U30" i="5"/>
  <c r="T30" i="5"/>
  <c r="S30" i="5"/>
  <c r="R30" i="5"/>
  <c r="Q30" i="5"/>
  <c r="P30" i="5"/>
  <c r="O30" i="5"/>
  <c r="N30" i="5"/>
  <c r="M30" i="5"/>
  <c r="L30" i="5"/>
  <c r="K30" i="5"/>
  <c r="J30" i="5"/>
  <c r="I30" i="5"/>
  <c r="H30" i="5"/>
  <c r="G30" i="5"/>
  <c r="F30" i="5"/>
  <c r="E30" i="5"/>
  <c r="D30" i="5"/>
  <c r="C30" i="5"/>
  <c r="B30" i="5"/>
  <c r="W29" i="5"/>
  <c r="V29" i="5"/>
  <c r="U29" i="5"/>
  <c r="T29" i="5"/>
  <c r="S29" i="5"/>
  <c r="R29" i="5"/>
  <c r="Q29" i="5"/>
  <c r="P29" i="5"/>
  <c r="O29" i="5"/>
  <c r="N29" i="5"/>
  <c r="M29" i="5"/>
  <c r="L29" i="5"/>
  <c r="K29" i="5"/>
  <c r="J29" i="5"/>
  <c r="I29" i="5"/>
  <c r="H29" i="5"/>
  <c r="G29" i="5"/>
  <c r="F29" i="5"/>
  <c r="E29" i="5"/>
  <c r="D29" i="5"/>
  <c r="C29" i="5"/>
  <c r="B29" i="5"/>
  <c r="W28" i="5"/>
  <c r="V28" i="5"/>
  <c r="U28" i="5"/>
  <c r="T28" i="5"/>
  <c r="S28" i="5"/>
  <c r="R28" i="5"/>
  <c r="Q28" i="5"/>
  <c r="P28" i="5"/>
  <c r="O28" i="5"/>
  <c r="N28" i="5"/>
  <c r="M28" i="5"/>
  <c r="L28" i="5"/>
  <c r="K28" i="5"/>
  <c r="J28" i="5"/>
  <c r="I28" i="5"/>
  <c r="H28" i="5"/>
  <c r="G28" i="5"/>
  <c r="F28" i="5"/>
  <c r="E28" i="5"/>
  <c r="D28" i="5"/>
  <c r="C28" i="5"/>
  <c r="B28" i="5"/>
  <c r="W27" i="5"/>
  <c r="V27" i="5"/>
  <c r="U27" i="5"/>
  <c r="T27" i="5"/>
  <c r="S27" i="5"/>
  <c r="R27" i="5"/>
  <c r="Q27" i="5"/>
  <c r="P27" i="5"/>
  <c r="O27" i="5"/>
  <c r="N27" i="5"/>
  <c r="M27" i="5"/>
  <c r="L27" i="5"/>
  <c r="K27" i="5"/>
  <c r="J27" i="5"/>
  <c r="I27" i="5"/>
  <c r="H27" i="5"/>
  <c r="G27" i="5"/>
  <c r="F27" i="5"/>
  <c r="E27" i="5"/>
  <c r="D27" i="5"/>
  <c r="C27" i="5"/>
  <c r="B27" i="5"/>
  <c r="W26" i="5"/>
  <c r="V26" i="5"/>
  <c r="U26" i="5"/>
  <c r="T26" i="5"/>
  <c r="S26" i="5"/>
  <c r="R26" i="5"/>
  <c r="Q26" i="5"/>
  <c r="P26" i="5"/>
  <c r="O26" i="5"/>
  <c r="N26" i="5"/>
  <c r="M26" i="5"/>
  <c r="L26" i="5"/>
  <c r="K26" i="5"/>
  <c r="J26" i="5"/>
  <c r="I26" i="5"/>
  <c r="H26" i="5"/>
  <c r="G26" i="5"/>
  <c r="F26" i="5"/>
  <c r="E26" i="5"/>
  <c r="D26" i="5"/>
  <c r="C26" i="5"/>
  <c r="B26" i="5"/>
  <c r="W25" i="5"/>
  <c r="V25" i="5"/>
  <c r="U25" i="5"/>
  <c r="T25" i="5"/>
  <c r="S25" i="5"/>
  <c r="R25" i="5"/>
  <c r="Q25" i="5"/>
  <c r="P25" i="5"/>
  <c r="O25" i="5"/>
  <c r="N25" i="5"/>
  <c r="M25" i="5"/>
  <c r="L25" i="5"/>
  <c r="K25" i="5"/>
  <c r="J25" i="5"/>
  <c r="I25" i="5"/>
  <c r="H25" i="5"/>
  <c r="G25" i="5"/>
  <c r="F25" i="5"/>
  <c r="E25" i="5"/>
  <c r="D25" i="5"/>
  <c r="C25" i="5"/>
  <c r="B25" i="5"/>
  <c r="W24" i="5"/>
  <c r="V24" i="5"/>
  <c r="U24" i="5"/>
  <c r="T24" i="5"/>
  <c r="S24" i="5"/>
  <c r="R24" i="5"/>
  <c r="Q24" i="5"/>
  <c r="P24" i="5"/>
  <c r="O24" i="5"/>
  <c r="N24" i="5"/>
  <c r="M24" i="5"/>
  <c r="L24" i="5"/>
  <c r="K24" i="5"/>
  <c r="J24" i="5"/>
  <c r="I24" i="5"/>
  <c r="H24" i="5"/>
  <c r="G24" i="5"/>
  <c r="F24" i="5"/>
  <c r="E24" i="5"/>
  <c r="D24" i="5"/>
  <c r="C24" i="5"/>
  <c r="B24" i="5"/>
  <c r="W23" i="5"/>
  <c r="V23" i="5"/>
  <c r="U23" i="5"/>
  <c r="T23" i="5"/>
  <c r="S23" i="5"/>
  <c r="R23" i="5"/>
  <c r="Q23" i="5"/>
  <c r="P23" i="5"/>
  <c r="O23" i="5"/>
  <c r="N23" i="5"/>
  <c r="M23" i="5"/>
  <c r="L23" i="5"/>
  <c r="K23" i="5"/>
  <c r="J23" i="5"/>
  <c r="I23" i="5"/>
  <c r="H23" i="5"/>
  <c r="G23" i="5"/>
  <c r="F23" i="5"/>
  <c r="E23" i="5"/>
  <c r="D23" i="5"/>
  <c r="C23" i="5"/>
  <c r="B23" i="5"/>
  <c r="W22" i="5"/>
  <c r="V22" i="5"/>
  <c r="U22" i="5"/>
  <c r="T22" i="5"/>
  <c r="S22" i="5"/>
  <c r="R22" i="5"/>
  <c r="Q22" i="5"/>
  <c r="P22" i="5"/>
  <c r="O22" i="5"/>
  <c r="N22" i="5"/>
  <c r="M22" i="5"/>
  <c r="L22" i="5"/>
  <c r="K22" i="5"/>
  <c r="J22" i="5"/>
  <c r="I22" i="5"/>
  <c r="H22" i="5"/>
  <c r="G22" i="5"/>
  <c r="F22" i="5"/>
  <c r="E22" i="5"/>
  <c r="D22" i="5"/>
  <c r="C22" i="5"/>
  <c r="B22" i="5"/>
  <c r="W21" i="5"/>
  <c r="V21" i="5"/>
  <c r="U21" i="5"/>
  <c r="T21" i="5"/>
  <c r="S21" i="5"/>
  <c r="R21" i="5"/>
  <c r="Q21" i="5"/>
  <c r="P21" i="5"/>
  <c r="O21" i="5"/>
  <c r="N21" i="5"/>
  <c r="M21" i="5"/>
  <c r="L21" i="5"/>
  <c r="K21" i="5"/>
  <c r="J21" i="5"/>
  <c r="I21" i="5"/>
  <c r="H21" i="5"/>
  <c r="G21" i="5"/>
  <c r="F21" i="5"/>
  <c r="E21" i="5"/>
  <c r="D21" i="5"/>
  <c r="C21" i="5"/>
  <c r="B21" i="5"/>
  <c r="W20" i="5"/>
  <c r="V20" i="5"/>
  <c r="U20" i="5"/>
  <c r="T20" i="5"/>
  <c r="S20" i="5"/>
  <c r="R20" i="5"/>
  <c r="Q20" i="5"/>
  <c r="P20" i="5"/>
  <c r="O20" i="5"/>
  <c r="N20" i="5"/>
  <c r="M20" i="5"/>
  <c r="L20" i="5"/>
  <c r="K20" i="5"/>
  <c r="J20" i="5"/>
  <c r="I20" i="5"/>
  <c r="H20" i="5"/>
  <c r="G20" i="5"/>
  <c r="F20" i="5"/>
  <c r="E20" i="5"/>
  <c r="D20" i="5"/>
  <c r="C20" i="5"/>
  <c r="B20" i="5"/>
  <c r="W18" i="5"/>
  <c r="V18" i="5"/>
  <c r="U18" i="5"/>
  <c r="T18" i="5"/>
  <c r="S18" i="5"/>
  <c r="R18" i="5"/>
  <c r="Q18" i="5"/>
  <c r="P18" i="5"/>
  <c r="O18" i="5"/>
  <c r="N18" i="5"/>
  <c r="M18" i="5"/>
  <c r="L18" i="5"/>
  <c r="K18" i="5"/>
  <c r="J18" i="5"/>
  <c r="I18" i="5"/>
  <c r="H18" i="5"/>
  <c r="G18" i="5"/>
  <c r="F18" i="5"/>
  <c r="E18" i="5"/>
  <c r="D18" i="5"/>
  <c r="C18" i="5"/>
  <c r="B18" i="5"/>
  <c r="W17" i="5"/>
  <c r="V17" i="5"/>
  <c r="U17" i="5"/>
  <c r="T17" i="5"/>
  <c r="S17" i="5"/>
  <c r="R17" i="5"/>
  <c r="Q17" i="5"/>
  <c r="P17" i="5"/>
  <c r="O17" i="5"/>
  <c r="N17" i="5"/>
  <c r="M17" i="5"/>
  <c r="L17" i="5"/>
  <c r="K17" i="5"/>
  <c r="J17" i="5"/>
  <c r="I17" i="5"/>
  <c r="H17" i="5"/>
  <c r="G17" i="5"/>
  <c r="F17" i="5"/>
  <c r="E17" i="5"/>
  <c r="D17" i="5"/>
  <c r="C17" i="5"/>
  <c r="B17" i="5"/>
  <c r="W16" i="5"/>
  <c r="V16" i="5"/>
  <c r="U16" i="5"/>
  <c r="T16" i="5"/>
  <c r="S16" i="5"/>
  <c r="R16" i="5"/>
  <c r="Q16" i="5"/>
  <c r="P16" i="5"/>
  <c r="O16" i="5"/>
  <c r="N16" i="5"/>
  <c r="M16" i="5"/>
  <c r="L16" i="5"/>
  <c r="K16" i="5"/>
  <c r="J16" i="5"/>
  <c r="I16" i="5"/>
  <c r="H16" i="5"/>
  <c r="G16" i="5"/>
  <c r="F16" i="5"/>
  <c r="E16" i="5"/>
  <c r="D16" i="5"/>
  <c r="C16" i="5"/>
  <c r="B16" i="5"/>
  <c r="W14" i="5"/>
  <c r="V14" i="5"/>
  <c r="U14" i="5"/>
  <c r="T14" i="5"/>
  <c r="S14" i="5"/>
  <c r="R14" i="5"/>
  <c r="Q14" i="5"/>
  <c r="P14" i="5"/>
  <c r="O14" i="5"/>
  <c r="N14" i="5"/>
  <c r="M14" i="5"/>
  <c r="L14" i="5"/>
  <c r="K14" i="5"/>
  <c r="J14" i="5"/>
  <c r="I14" i="5"/>
  <c r="H14" i="5"/>
  <c r="G14" i="5"/>
  <c r="F14" i="5"/>
  <c r="E14" i="5"/>
  <c r="D14" i="5"/>
  <c r="C14" i="5"/>
  <c r="B14" i="5"/>
  <c r="W13" i="5"/>
  <c r="V13" i="5"/>
  <c r="U13" i="5"/>
  <c r="T13" i="5"/>
  <c r="S13" i="5"/>
  <c r="R13" i="5"/>
  <c r="Q13" i="5"/>
  <c r="P13" i="5"/>
  <c r="O13" i="5"/>
  <c r="N13" i="5"/>
  <c r="M13" i="5"/>
  <c r="L13" i="5"/>
  <c r="K13" i="5"/>
  <c r="J13" i="5"/>
  <c r="I13" i="5"/>
  <c r="H13" i="5"/>
  <c r="G13" i="5"/>
  <c r="F13" i="5"/>
  <c r="E13" i="5"/>
  <c r="D13" i="5"/>
  <c r="C13" i="5"/>
  <c r="B13" i="5"/>
  <c r="W11" i="5"/>
  <c r="V11" i="5"/>
  <c r="U11" i="5"/>
  <c r="T11" i="5"/>
  <c r="S11" i="5"/>
  <c r="R11" i="5"/>
  <c r="Q11" i="5"/>
  <c r="P11" i="5"/>
  <c r="O11" i="5"/>
  <c r="N11" i="5"/>
  <c r="M11" i="5"/>
  <c r="L11" i="5"/>
  <c r="K11" i="5"/>
  <c r="J11" i="5"/>
  <c r="I11" i="5"/>
  <c r="H11" i="5"/>
  <c r="G11" i="5"/>
  <c r="F11" i="5"/>
  <c r="E11" i="5"/>
  <c r="D11" i="5"/>
  <c r="C11" i="5"/>
  <c r="B11" i="5"/>
  <c r="W10" i="5"/>
  <c r="V10" i="5"/>
  <c r="U10" i="5"/>
  <c r="T10" i="5"/>
  <c r="S10" i="5"/>
  <c r="R10" i="5"/>
  <c r="Q10" i="5"/>
  <c r="P10" i="5"/>
  <c r="O10" i="5"/>
  <c r="N10" i="5"/>
  <c r="M10" i="5"/>
  <c r="L10" i="5"/>
  <c r="K10" i="5"/>
  <c r="J10" i="5"/>
  <c r="I10" i="5"/>
  <c r="H10" i="5"/>
  <c r="G10" i="5"/>
  <c r="F10" i="5"/>
  <c r="E10" i="5"/>
  <c r="D10" i="5"/>
  <c r="C10" i="5"/>
  <c r="B10" i="5"/>
  <c r="W9" i="5"/>
  <c r="V9" i="5"/>
  <c r="U9" i="5"/>
  <c r="T9" i="5"/>
  <c r="S9" i="5"/>
  <c r="R9" i="5"/>
  <c r="Q9" i="5"/>
  <c r="P9" i="5"/>
  <c r="O9" i="5"/>
  <c r="N9" i="5"/>
  <c r="M9" i="5"/>
  <c r="L9" i="5"/>
  <c r="K9" i="5"/>
  <c r="J9" i="5"/>
  <c r="I9" i="5"/>
  <c r="H9" i="5"/>
  <c r="G9" i="5"/>
  <c r="F9" i="5"/>
  <c r="E9" i="5"/>
  <c r="D9" i="5"/>
  <c r="C9" i="5"/>
  <c r="B9" i="5"/>
  <c r="W8" i="5"/>
  <c r="V8" i="5"/>
  <c r="U8" i="5"/>
  <c r="T8" i="5"/>
  <c r="S8" i="5"/>
  <c r="R8" i="5"/>
  <c r="Q8" i="5"/>
  <c r="P8" i="5"/>
  <c r="O8" i="5"/>
  <c r="N8" i="5"/>
  <c r="M8" i="5"/>
  <c r="L8" i="5"/>
  <c r="K8" i="5"/>
  <c r="J8" i="5"/>
  <c r="I8" i="5"/>
  <c r="H8" i="5"/>
  <c r="G8" i="5"/>
  <c r="F8" i="5"/>
  <c r="E8" i="5"/>
  <c r="D8" i="5"/>
  <c r="C8" i="5"/>
  <c r="B8" i="5"/>
  <c r="W7" i="5"/>
  <c r="V7" i="5"/>
  <c r="U7" i="5"/>
  <c r="T7" i="5"/>
  <c r="S7" i="5"/>
  <c r="R7" i="5"/>
  <c r="Q7" i="5"/>
  <c r="P7" i="5"/>
  <c r="O7" i="5"/>
  <c r="N7" i="5"/>
  <c r="M7" i="5"/>
  <c r="L7" i="5"/>
  <c r="K7" i="5"/>
  <c r="J7" i="5"/>
  <c r="I7" i="5"/>
  <c r="H7" i="5"/>
  <c r="G7" i="5"/>
  <c r="F7" i="5"/>
  <c r="E7" i="5"/>
  <c r="D7" i="5"/>
  <c r="C7" i="5"/>
  <c r="B7" i="5"/>
  <c r="W6" i="5"/>
  <c r="V6" i="5"/>
  <c r="U6" i="5"/>
  <c r="T6" i="5"/>
  <c r="S6" i="5"/>
  <c r="R6" i="5"/>
  <c r="Q6" i="5"/>
  <c r="P6" i="5"/>
  <c r="O6" i="5"/>
  <c r="N6" i="5"/>
  <c r="M6" i="5"/>
  <c r="L6" i="5"/>
  <c r="K6" i="5"/>
  <c r="J6" i="5"/>
  <c r="I6" i="5"/>
  <c r="H6" i="5"/>
  <c r="G6" i="5"/>
  <c r="F6" i="5"/>
  <c r="E6" i="5"/>
  <c r="D6" i="5"/>
  <c r="C6" i="5"/>
  <c r="B6" i="5"/>
  <c r="W5" i="5"/>
  <c r="V5" i="5"/>
  <c r="U5" i="5"/>
  <c r="T5" i="5"/>
  <c r="S5" i="5"/>
  <c r="R5" i="5"/>
  <c r="Q5" i="5"/>
  <c r="P5" i="5"/>
  <c r="O5" i="5"/>
  <c r="N5" i="5"/>
  <c r="M5" i="5"/>
  <c r="L5" i="5"/>
  <c r="K5" i="5"/>
  <c r="J5" i="5"/>
  <c r="I5" i="5"/>
  <c r="H5" i="5"/>
  <c r="G5" i="5"/>
  <c r="F5" i="5"/>
  <c r="E5" i="5"/>
  <c r="D5" i="5"/>
  <c r="C5" i="5"/>
  <c r="B5" i="5"/>
  <c r="W4" i="5"/>
  <c r="V4" i="5"/>
  <c r="U4" i="5"/>
  <c r="T4" i="5"/>
  <c r="S4" i="5"/>
  <c r="R4" i="5"/>
  <c r="Q4" i="5"/>
  <c r="P4" i="5"/>
  <c r="O4" i="5"/>
  <c r="N4" i="5"/>
  <c r="M4" i="5"/>
  <c r="L4" i="5"/>
  <c r="K4" i="5"/>
  <c r="J4" i="5"/>
  <c r="I4" i="5"/>
  <c r="H4" i="5"/>
  <c r="G4" i="5"/>
  <c r="F4" i="5"/>
  <c r="E4" i="5"/>
  <c r="D4" i="5"/>
  <c r="C4" i="5"/>
  <c r="B4" i="5"/>
  <c r="W3" i="5"/>
  <c r="V3" i="5"/>
  <c r="U3" i="5"/>
  <c r="T3" i="5"/>
  <c r="S3" i="5"/>
  <c r="R3" i="5"/>
  <c r="Q3" i="5"/>
  <c r="P3" i="5"/>
  <c r="O3" i="5"/>
  <c r="N3" i="5"/>
  <c r="M3" i="5"/>
  <c r="L3" i="5"/>
  <c r="K3" i="5"/>
  <c r="J3" i="5"/>
  <c r="I3" i="5"/>
  <c r="H3" i="5"/>
  <c r="G3" i="5"/>
  <c r="F3" i="5"/>
  <c r="E3" i="5"/>
  <c r="D3" i="5"/>
  <c r="C3" i="5"/>
  <c r="B3" i="5"/>
  <c r="A1" i="4"/>
  <c r="A1" i="3"/>
  <c r="C6" i="1"/>
  <c r="S122" i="5" l="1"/>
  <c r="Q124" i="5"/>
  <c r="P124" i="5"/>
  <c r="O122" i="5"/>
  <c r="M123" i="5"/>
  <c r="P122" i="5"/>
  <c r="V123" i="5"/>
  <c r="W123" i="5"/>
  <c r="AA112" i="5"/>
  <c r="I123" i="5"/>
  <c r="X21" i="5"/>
  <c r="X30" i="5"/>
  <c r="AA32" i="5"/>
  <c r="Y47" i="5"/>
  <c r="Y73" i="5"/>
  <c r="AA78" i="5"/>
  <c r="Z95" i="5"/>
  <c r="Z101" i="5"/>
  <c r="AA118" i="5"/>
  <c r="X18" i="5"/>
  <c r="X20" i="5"/>
  <c r="Y24" i="5"/>
  <c r="X27" i="5"/>
  <c r="AA29" i="5"/>
  <c r="Y31" i="5"/>
  <c r="AA35" i="5"/>
  <c r="X37" i="5"/>
  <c r="AA44" i="5"/>
  <c r="Z54" i="5"/>
  <c r="AA61" i="5"/>
  <c r="AA64" i="5"/>
  <c r="Z70" i="5"/>
  <c r="AA75" i="5"/>
  <c r="Y77" i="5"/>
  <c r="Z81" i="5"/>
  <c r="X83" i="5"/>
  <c r="Z84" i="5"/>
  <c r="Z87" i="5"/>
  <c r="Y94" i="5"/>
  <c r="AA98" i="5"/>
  <c r="X100" i="5"/>
  <c r="AA115" i="5"/>
  <c r="X117" i="5"/>
  <c r="AA92" i="5"/>
  <c r="X24" i="5"/>
  <c r="AA9" i="5"/>
  <c r="X41" i="5"/>
  <c r="Z58" i="5"/>
  <c r="Y41" i="5"/>
  <c r="N124" i="5"/>
  <c r="N123" i="5"/>
  <c r="Z6" i="5"/>
  <c r="Y6" i="5"/>
  <c r="X6" i="5"/>
  <c r="D124" i="5"/>
  <c r="D122" i="5"/>
  <c r="Y22" i="5"/>
  <c r="X22" i="5"/>
  <c r="Z28" i="5"/>
  <c r="AA28" i="5"/>
  <c r="Y28" i="5"/>
  <c r="X28" i="5"/>
  <c r="X38" i="5"/>
  <c r="AA38" i="5"/>
  <c r="Y102" i="5"/>
  <c r="X102" i="5"/>
  <c r="AA105" i="5"/>
  <c r="X105" i="5"/>
  <c r="Y110" i="5"/>
  <c r="AA110" i="5"/>
  <c r="AA113" i="5"/>
  <c r="Z113" i="5"/>
  <c r="X113" i="5"/>
  <c r="AA119" i="5"/>
  <c r="Z119" i="5"/>
  <c r="Y119" i="5"/>
  <c r="X119" i="5"/>
  <c r="AA95" i="5"/>
  <c r="Z44" i="5"/>
  <c r="Y61" i="5"/>
  <c r="Z78" i="5"/>
  <c r="Z98" i="5"/>
  <c r="Y118" i="5"/>
  <c r="AA3" i="5"/>
  <c r="R123" i="5"/>
  <c r="J122" i="5"/>
  <c r="AA10" i="5"/>
  <c r="AA20" i="5"/>
  <c r="Z27" i="5"/>
  <c r="Y35" i="5"/>
  <c r="AA43" i="5"/>
  <c r="AA52" i="5"/>
  <c r="AA59" i="5"/>
  <c r="AA68" i="5"/>
  <c r="Z75" i="5"/>
  <c r="AA83" i="5"/>
  <c r="Z90" i="5"/>
  <c r="Y98" i="5"/>
  <c r="Z105" i="5"/>
  <c r="Y113" i="5"/>
  <c r="AA120" i="5"/>
  <c r="L122" i="5"/>
  <c r="L124" i="5"/>
  <c r="Z5" i="5"/>
  <c r="L123" i="5"/>
  <c r="Y9" i="5"/>
  <c r="X9" i="5"/>
  <c r="Z16" i="5"/>
  <c r="Y16" i="5"/>
  <c r="AA48" i="5"/>
  <c r="X48" i="5"/>
  <c r="AA53" i="5"/>
  <c r="Z53" i="5"/>
  <c r="AA60" i="5"/>
  <c r="Z60" i="5"/>
  <c r="Y60" i="5"/>
  <c r="X60" i="5"/>
  <c r="X63" i="5"/>
  <c r="AA63" i="5"/>
  <c r="Z63" i="5"/>
  <c r="Y63" i="5"/>
  <c r="AA69" i="5"/>
  <c r="Z69" i="5"/>
  <c r="Y69" i="5"/>
  <c r="X69" i="5"/>
  <c r="Z74" i="5"/>
  <c r="AA74" i="5"/>
  <c r="Y74" i="5"/>
  <c r="X74" i="5"/>
  <c r="AA90" i="5"/>
  <c r="Y90" i="5"/>
  <c r="AA99" i="5"/>
  <c r="Z99" i="5"/>
  <c r="Y99" i="5"/>
  <c r="X99" i="5"/>
  <c r="Z104" i="5"/>
  <c r="AA104" i="5"/>
  <c r="AA109" i="5"/>
  <c r="Z109" i="5"/>
  <c r="Y109" i="5"/>
  <c r="X109" i="5"/>
  <c r="E122" i="5"/>
  <c r="X47" i="5"/>
  <c r="Z118" i="5"/>
  <c r="E123" i="5"/>
  <c r="S123" i="5"/>
  <c r="S125" i="5" s="1"/>
  <c r="K122" i="5"/>
  <c r="Q123" i="5"/>
  <c r="I122" i="5"/>
  <c r="W122" i="5"/>
  <c r="Y101" i="5"/>
  <c r="AA4" i="5"/>
  <c r="F123" i="5"/>
  <c r="F122" i="5"/>
  <c r="F124" i="5"/>
  <c r="Z4" i="5"/>
  <c r="AA26" i="5"/>
  <c r="Z26" i="5"/>
  <c r="Y26" i="5"/>
  <c r="X26" i="5"/>
  <c r="AA66" i="5"/>
  <c r="Z66" i="5"/>
  <c r="Y66" i="5"/>
  <c r="X66" i="5"/>
  <c r="AA89" i="5"/>
  <c r="Z89" i="5"/>
  <c r="Y89" i="5"/>
  <c r="X89" i="5"/>
  <c r="AA97" i="5"/>
  <c r="Z97" i="5"/>
  <c r="Y97" i="5"/>
  <c r="X97" i="5"/>
  <c r="Z24" i="5"/>
  <c r="Z115" i="5"/>
  <c r="P123" i="5"/>
  <c r="P125" i="5" s="1"/>
  <c r="V122" i="5"/>
  <c r="AA17" i="5"/>
  <c r="Y32" i="5"/>
  <c r="AA49" i="5"/>
  <c r="AA65" i="5"/>
  <c r="AA80" i="5"/>
  <c r="AA103" i="5"/>
  <c r="X118" i="5"/>
  <c r="Y44" i="5"/>
  <c r="Z61" i="5"/>
  <c r="Y64" i="5"/>
  <c r="Y81" i="5"/>
  <c r="Z64" i="5"/>
  <c r="G123" i="5"/>
  <c r="U123" i="5"/>
  <c r="M122" i="5"/>
  <c r="J124" i="5"/>
  <c r="Z7" i="5"/>
  <c r="AA7" i="5"/>
  <c r="J123" i="5"/>
  <c r="U122" i="5"/>
  <c r="U124" i="5"/>
  <c r="N122" i="5"/>
  <c r="AA5" i="5"/>
  <c r="AA16" i="5"/>
  <c r="AA24" i="5"/>
  <c r="AA31" i="5"/>
  <c r="AA46" i="5"/>
  <c r="AA54" i="5"/>
  <c r="X61" i="5"/>
  <c r="AA77" i="5"/>
  <c r="Y115" i="5"/>
  <c r="AA27" i="5"/>
  <c r="Y27" i="5"/>
  <c r="AA34" i="5"/>
  <c r="Z34" i="5"/>
  <c r="Y34" i="5"/>
  <c r="X34" i="5"/>
  <c r="Z47" i="5"/>
  <c r="AA47" i="5"/>
  <c r="V124" i="5"/>
  <c r="Z18" i="5"/>
  <c r="AA36" i="5"/>
  <c r="Z36" i="5"/>
  <c r="Y36" i="5"/>
  <c r="X36" i="5"/>
  <c r="Z41" i="5"/>
  <c r="AA41" i="5"/>
  <c r="AA50" i="5"/>
  <c r="Z50" i="5"/>
  <c r="AA86" i="5"/>
  <c r="Z86" i="5"/>
  <c r="Y86" i="5"/>
  <c r="X86" i="5"/>
  <c r="G122" i="5"/>
  <c r="G124" i="5"/>
  <c r="Z32" i="5"/>
  <c r="Z10" i="5"/>
  <c r="Y10" i="5"/>
  <c r="Z13" i="5"/>
  <c r="Y13" i="5"/>
  <c r="AA23" i="5"/>
  <c r="Z23" i="5"/>
  <c r="Y23" i="5"/>
  <c r="X23" i="5"/>
  <c r="Y58" i="5"/>
  <c r="X58" i="5"/>
  <c r="AA107" i="5"/>
  <c r="Y107" i="5"/>
  <c r="AA116" i="5"/>
  <c r="Z116" i="5"/>
  <c r="Y116" i="5"/>
  <c r="X116" i="5"/>
  <c r="X44" i="5"/>
  <c r="X53" i="5"/>
  <c r="Y87" i="5"/>
  <c r="X107" i="5"/>
  <c r="T123" i="5"/>
  <c r="T122" i="5"/>
  <c r="T125" i="5" s="1"/>
  <c r="T124" i="5"/>
  <c r="R124" i="5"/>
  <c r="R122" i="5"/>
  <c r="AA11" i="5"/>
  <c r="Z11" i="5"/>
  <c r="Y11" i="5"/>
  <c r="X11" i="5"/>
  <c r="X14" i="5"/>
  <c r="AA14" i="5"/>
  <c r="Z14" i="5"/>
  <c r="Y14" i="5"/>
  <c r="AA30" i="5"/>
  <c r="Z30" i="5"/>
  <c r="Y30" i="5"/>
  <c r="AB30" i="5" s="1"/>
  <c r="Y85" i="5"/>
  <c r="X85" i="5"/>
  <c r="AA106" i="5"/>
  <c r="Z106" i="5"/>
  <c r="Y106" i="5"/>
  <c r="X106" i="5"/>
  <c r="AA114" i="5"/>
  <c r="Z114" i="5"/>
  <c r="Y114" i="5"/>
  <c r="X114" i="5"/>
  <c r="X73" i="5"/>
  <c r="O124" i="5"/>
  <c r="O123" i="5"/>
  <c r="Y18" i="5"/>
  <c r="X104" i="5"/>
  <c r="AA6" i="5"/>
  <c r="Y39" i="5"/>
  <c r="X39" i="5"/>
  <c r="Z55" i="5"/>
  <c r="Y55" i="5"/>
  <c r="X55" i="5"/>
  <c r="X56" i="5"/>
  <c r="AA56" i="5"/>
  <c r="Z56" i="5"/>
  <c r="Z59" i="5"/>
  <c r="Y59" i="5"/>
  <c r="Y68" i="5"/>
  <c r="X68" i="5"/>
  <c r="AA71" i="5"/>
  <c r="Z71" i="5"/>
  <c r="Y71" i="5"/>
  <c r="X71" i="5"/>
  <c r="X76" i="5"/>
  <c r="AA76" i="5"/>
  <c r="Z76" i="5"/>
  <c r="Y76" i="5"/>
  <c r="Y78" i="5"/>
  <c r="X78" i="5"/>
  <c r="Z79" i="5"/>
  <c r="Y79" i="5"/>
  <c r="X81" i="5"/>
  <c r="AA81" i="5"/>
  <c r="X84" i="5"/>
  <c r="AA84" i="5"/>
  <c r="AA91" i="5"/>
  <c r="Z91" i="5"/>
  <c r="Y91" i="5"/>
  <c r="X91" i="5"/>
  <c r="X93" i="5"/>
  <c r="AA93" i="5"/>
  <c r="Z93" i="5"/>
  <c r="Y93" i="5"/>
  <c r="X101" i="5"/>
  <c r="AA101" i="5"/>
  <c r="Z112" i="5"/>
  <c r="Y112" i="5"/>
  <c r="X112" i="5"/>
  <c r="AA58" i="5"/>
  <c r="H122" i="5"/>
  <c r="AA8" i="5"/>
  <c r="AA25" i="5"/>
  <c r="AA40" i="5"/>
  <c r="Y57" i="5"/>
  <c r="AA73" i="5"/>
  <c r="AA88" i="5"/>
  <c r="Y95" i="5"/>
  <c r="AA111" i="5"/>
  <c r="X4" i="5"/>
  <c r="X50" i="5"/>
  <c r="Y84" i="5"/>
  <c r="H124" i="5"/>
  <c r="Y7" i="5"/>
  <c r="AA13" i="5"/>
  <c r="AA22" i="5"/>
  <c r="Z29" i="5"/>
  <c r="AA37" i="5"/>
  <c r="AA39" i="5"/>
  <c r="Z48" i="5"/>
  <c r="Y56" i="5"/>
  <c r="X64" i="5"/>
  <c r="AA70" i="5"/>
  <c r="AA72" i="5"/>
  <c r="AA79" i="5"/>
  <c r="AA85" i="5"/>
  <c r="AA87" i="5"/>
  <c r="Z92" i="5"/>
  <c r="AA94" i="5"/>
  <c r="AA100" i="5"/>
  <c r="AA102" i="5"/>
  <c r="Z107" i="5"/>
  <c r="Z110" i="5"/>
  <c r="AA117" i="5"/>
  <c r="Y4" i="5"/>
  <c r="Y50" i="5"/>
  <c r="Y104" i="5"/>
  <c r="AA18" i="5"/>
  <c r="Z35" i="5"/>
  <c r="X87" i="5"/>
  <c r="H123" i="5"/>
  <c r="Y21" i="5"/>
  <c r="X70" i="5"/>
  <c r="X7" i="5"/>
  <c r="Z21" i="5"/>
  <c r="Y38" i="5"/>
  <c r="Y53" i="5"/>
  <c r="Y70" i="5"/>
  <c r="Z9" i="5"/>
  <c r="AA21" i="5"/>
  <c r="Z38" i="5"/>
  <c r="AA55" i="5"/>
  <c r="X90" i="5"/>
  <c r="X110" i="5"/>
  <c r="X10" i="5"/>
  <c r="X13" i="5"/>
  <c r="X16" i="5"/>
  <c r="X59" i="5"/>
  <c r="Z73" i="5"/>
  <c r="X79" i="5"/>
  <c r="Q122" i="5"/>
  <c r="K123" i="5"/>
  <c r="E124" i="5"/>
  <c r="S124" i="5"/>
  <c r="X65" i="5"/>
  <c r="X25" i="5"/>
  <c r="Y65" i="5"/>
  <c r="X88" i="5"/>
  <c r="X5" i="5"/>
  <c r="Z22" i="5"/>
  <c r="Y25" i="5"/>
  <c r="Z39" i="5"/>
  <c r="Y48" i="5"/>
  <c r="X54" i="5"/>
  <c r="Z65" i="5"/>
  <c r="Z68" i="5"/>
  <c r="Z85" i="5"/>
  <c r="Y88" i="5"/>
  <c r="Z102" i="5"/>
  <c r="Y105" i="5"/>
  <c r="X111" i="5"/>
  <c r="Y5" i="5"/>
  <c r="X8" i="5"/>
  <c r="Z25" i="5"/>
  <c r="X31" i="5"/>
  <c r="Y54" i="5"/>
  <c r="X57" i="5"/>
  <c r="X77" i="5"/>
  <c r="Z88" i="5"/>
  <c r="X94" i="5"/>
  <c r="Y111" i="5"/>
  <c r="I124" i="5"/>
  <c r="W124" i="5"/>
  <c r="X80" i="5"/>
  <c r="Z111" i="5"/>
  <c r="Y8" i="5"/>
  <c r="Z8" i="5"/>
  <c r="Y17" i="5"/>
  <c r="Y20" i="5"/>
  <c r="Z31" i="5"/>
  <c r="Y37" i="5"/>
  <c r="X40" i="5"/>
  <c r="X43" i="5"/>
  <c r="X46" i="5"/>
  <c r="Z57" i="5"/>
  <c r="Z77" i="5"/>
  <c r="Y80" i="5"/>
  <c r="Y83" i="5"/>
  <c r="Z94" i="5"/>
  <c r="Y100" i="5"/>
  <c r="X103" i="5"/>
  <c r="Y117" i="5"/>
  <c r="X120" i="5"/>
  <c r="K124" i="5"/>
  <c r="X3" i="5"/>
  <c r="Z17" i="5"/>
  <c r="Z20" i="5"/>
  <c r="Z37" i="5"/>
  <c r="Y40" i="5"/>
  <c r="Y43" i="5"/>
  <c r="Y46" i="5"/>
  <c r="X49" i="5"/>
  <c r="X52" i="5"/>
  <c r="AA57" i="5"/>
  <c r="X72" i="5"/>
  <c r="Z80" i="5"/>
  <c r="Z83" i="5"/>
  <c r="Z100" i="5"/>
  <c r="Y103" i="5"/>
  <c r="Z117" i="5"/>
  <c r="Y120" i="5"/>
  <c r="D123" i="5"/>
  <c r="X17" i="5"/>
  <c r="Y3" i="5"/>
  <c r="X29" i="5"/>
  <c r="Z40" i="5"/>
  <c r="Z43" i="5"/>
  <c r="Z46" i="5"/>
  <c r="Y49" i="5"/>
  <c r="Y52" i="5"/>
  <c r="Y72" i="5"/>
  <c r="X75" i="5"/>
  <c r="X92" i="5"/>
  <c r="Z103" i="5"/>
  <c r="Z120" i="5"/>
  <c r="M124" i="5"/>
  <c r="Z3" i="5"/>
  <c r="Y29" i="5"/>
  <c r="X32" i="5"/>
  <c r="X35" i="5"/>
  <c r="Z49" i="5"/>
  <c r="Z52" i="5"/>
  <c r="Z72" i="5"/>
  <c r="Y75" i="5"/>
  <c r="Y92" i="5"/>
  <c r="X95" i="5"/>
  <c r="X98" i="5"/>
  <c r="X115" i="5"/>
  <c r="I125" i="5" l="1"/>
  <c r="AB102" i="5"/>
  <c r="V125" i="5"/>
  <c r="M125" i="5"/>
  <c r="F125" i="5"/>
  <c r="R125" i="5"/>
  <c r="O125" i="5"/>
  <c r="AB105" i="5"/>
  <c r="K125" i="5"/>
  <c r="G125" i="5"/>
  <c r="AB18" i="5"/>
  <c r="AB117" i="5"/>
  <c r="AB47" i="5"/>
  <c r="AB100" i="5"/>
  <c r="AB73" i="5"/>
  <c r="AB98" i="5"/>
  <c r="AA45" i="5"/>
  <c r="H10" i="4" s="1"/>
  <c r="AB31" i="5"/>
  <c r="Z51" i="5"/>
  <c r="I8" i="4" s="1"/>
  <c r="AB41" i="5"/>
  <c r="AB118" i="5"/>
  <c r="Z62" i="5"/>
  <c r="J8" i="4" s="1"/>
  <c r="AB77" i="5"/>
  <c r="AB38" i="5"/>
  <c r="AB94" i="5"/>
  <c r="AB24" i="5"/>
  <c r="AB49" i="5"/>
  <c r="X96" i="5"/>
  <c r="M6" i="4" s="1"/>
  <c r="AB10" i="5"/>
  <c r="X45" i="5"/>
  <c r="H6" i="4" s="1"/>
  <c r="AB48" i="5"/>
  <c r="AA51" i="5"/>
  <c r="I10" i="4" s="1"/>
  <c r="X33" i="5"/>
  <c r="F6" i="4" s="1"/>
  <c r="AB89" i="5"/>
  <c r="AB55" i="5"/>
  <c r="Z15" i="5"/>
  <c r="D8" i="4" s="1"/>
  <c r="Z96" i="5"/>
  <c r="M8" i="4" s="1"/>
  <c r="AB25" i="5"/>
  <c r="X19" i="5"/>
  <c r="E6" i="4" s="1"/>
  <c r="AA15" i="5"/>
  <c r="D10" i="4" s="1"/>
  <c r="AB39" i="5"/>
  <c r="AB119" i="5"/>
  <c r="AB75" i="5"/>
  <c r="AB17" i="5"/>
  <c r="AB21" i="5"/>
  <c r="AB64" i="5"/>
  <c r="AB6" i="5"/>
  <c r="AB8" i="5"/>
  <c r="X82" i="5"/>
  <c r="L6" i="4" s="1"/>
  <c r="Z67" i="5"/>
  <c r="K8" i="4" s="1"/>
  <c r="AB120" i="5"/>
  <c r="Z33" i="5"/>
  <c r="F8" i="4" s="1"/>
  <c r="Q125" i="5"/>
  <c r="AB53" i="5"/>
  <c r="AB57" i="5"/>
  <c r="AB27" i="5"/>
  <c r="X121" i="5"/>
  <c r="O6" i="4" s="1"/>
  <c r="X12" i="5"/>
  <c r="C6" i="4" s="1"/>
  <c r="AB37" i="5"/>
  <c r="AB91" i="5"/>
  <c r="AB116" i="5"/>
  <c r="AB115" i="5"/>
  <c r="Z121" i="5"/>
  <c r="O8" i="4" s="1"/>
  <c r="AB110" i="5"/>
  <c r="AB22" i="5"/>
  <c r="AB54" i="5"/>
  <c r="AB106" i="5"/>
  <c r="AB11" i="5"/>
  <c r="AB36" i="5"/>
  <c r="AB32" i="5"/>
  <c r="AA121" i="5"/>
  <c r="O10" i="4" s="1"/>
  <c r="AB69" i="5"/>
  <c r="AA96" i="5"/>
  <c r="M10" i="4" s="1"/>
  <c r="D125" i="5"/>
  <c r="AA12" i="5"/>
  <c r="C10" i="4" s="1"/>
  <c r="AB92" i="5"/>
  <c r="AB20" i="5"/>
  <c r="Y33" i="5"/>
  <c r="F7" i="4" s="1"/>
  <c r="H125" i="5"/>
  <c r="AB71" i="5"/>
  <c r="AB101" i="5"/>
  <c r="AB16" i="5"/>
  <c r="Y19" i="5"/>
  <c r="E7" i="4" s="1"/>
  <c r="AB109" i="5"/>
  <c r="Y121" i="5"/>
  <c r="O7" i="4" s="1"/>
  <c r="AB103" i="5"/>
  <c r="AB72" i="5"/>
  <c r="Y62" i="5"/>
  <c r="J7" i="4" s="1"/>
  <c r="AB52" i="5"/>
  <c r="X15" i="5"/>
  <c r="D6" i="4" s="1"/>
  <c r="AB7" i="5"/>
  <c r="AB107" i="5"/>
  <c r="AB66" i="5"/>
  <c r="W125" i="5"/>
  <c r="X125" i="5"/>
  <c r="Z19" i="5"/>
  <c r="E8" i="4" s="1"/>
  <c r="AA82" i="5"/>
  <c r="L10" i="4" s="1"/>
  <c r="AB61" i="5"/>
  <c r="AB112" i="5"/>
  <c r="AA62" i="5"/>
  <c r="J10" i="4" s="1"/>
  <c r="AB65" i="5"/>
  <c r="AB68" i="5"/>
  <c r="Y82" i="5"/>
  <c r="L7" i="4" s="1"/>
  <c r="AB58" i="5"/>
  <c r="AB86" i="5"/>
  <c r="AB81" i="5"/>
  <c r="AA67" i="5"/>
  <c r="K10" i="4" s="1"/>
  <c r="AB5" i="5"/>
  <c r="AB84" i="5"/>
  <c r="AB85" i="5"/>
  <c r="AB9" i="5"/>
  <c r="AA19" i="5"/>
  <c r="E10" i="4" s="1"/>
  <c r="AB26" i="5"/>
  <c r="X67" i="5"/>
  <c r="K6" i="4" s="1"/>
  <c r="AB35" i="5"/>
  <c r="AB83" i="5"/>
  <c r="Y96" i="5"/>
  <c r="M7" i="4" s="1"/>
  <c r="AB79" i="5"/>
  <c r="AB46" i="5"/>
  <c r="Y51" i="5"/>
  <c r="I7" i="4" s="1"/>
  <c r="AB80" i="5"/>
  <c r="AB104" i="5"/>
  <c r="X108" i="5"/>
  <c r="N6" i="4" s="1"/>
  <c r="AB90" i="5"/>
  <c r="X62" i="5"/>
  <c r="J6" i="4" s="1"/>
  <c r="X42" i="5"/>
  <c r="G6" i="4" s="1"/>
  <c r="AB88" i="5"/>
  <c r="AB50" i="5"/>
  <c r="AB95" i="5"/>
  <c r="AB93" i="5"/>
  <c r="AB34" i="5"/>
  <c r="Y42" i="5"/>
  <c r="G7" i="4" s="1"/>
  <c r="N125" i="5"/>
  <c r="AB44" i="5"/>
  <c r="AB97" i="5"/>
  <c r="Y108" i="5"/>
  <c r="N7" i="4" s="1"/>
  <c r="AB60" i="5"/>
  <c r="L125" i="5"/>
  <c r="AA33" i="5"/>
  <c r="F10" i="4" s="1"/>
  <c r="AB63" i="5"/>
  <c r="Y67" i="5"/>
  <c r="K7" i="4" s="1"/>
  <c r="AB99" i="5"/>
  <c r="Z45" i="5"/>
  <c r="H8" i="4" s="1"/>
  <c r="AB59" i="5"/>
  <c r="AB23" i="5"/>
  <c r="AB29" i="5"/>
  <c r="Y12" i="5"/>
  <c r="C7" i="4" s="1"/>
  <c r="AB3" i="5"/>
  <c r="AB43" i="5"/>
  <c r="Y45" i="5"/>
  <c r="H7" i="4" s="1"/>
  <c r="Z12" i="5"/>
  <c r="C8" i="4" s="1"/>
  <c r="AB40" i="5"/>
  <c r="AB111" i="5"/>
  <c r="AB4" i="5"/>
  <c r="AB56" i="5"/>
  <c r="AB78" i="5"/>
  <c r="AB14" i="5"/>
  <c r="AB87" i="5"/>
  <c r="Z42" i="5"/>
  <c r="G8" i="4" s="1"/>
  <c r="Z108" i="5"/>
  <c r="N8" i="4" s="1"/>
  <c r="AB28" i="5"/>
  <c r="X51" i="5"/>
  <c r="I6" i="4" s="1"/>
  <c r="Z82" i="5"/>
  <c r="L8" i="4" s="1"/>
  <c r="AB70" i="5"/>
  <c r="AB76" i="5"/>
  <c r="AB114" i="5"/>
  <c r="AB13" i="5"/>
  <c r="Y15" i="5"/>
  <c r="D7" i="4" s="1"/>
  <c r="AA42" i="5"/>
  <c r="G10" i="4" s="1"/>
  <c r="U125" i="5"/>
  <c r="AA108" i="5"/>
  <c r="N10" i="4" s="1"/>
  <c r="E125" i="5"/>
  <c r="AB74" i="5"/>
  <c r="AB113" i="5"/>
  <c r="J125" i="5"/>
  <c r="Q10" i="4" l="1"/>
  <c r="Q6" i="4"/>
  <c r="Q8" i="4"/>
  <c r="Q7" i="4"/>
  <c r="B18" i="4" l="1"/>
  <c r="B15" i="4"/>
</calcChain>
</file>

<file path=xl/sharedStrings.xml><?xml version="1.0" encoding="utf-8"?>
<sst xmlns="http://schemas.openxmlformats.org/spreadsheetml/2006/main" count="4795" uniqueCount="327">
  <si>
    <t>RGAA 4.1.2 – GRILLE D'ÉVALUATION</t>
  </si>
  <si>
    <t>Mode d'emploi</t>
  </si>
  <si>
    <r>
      <rPr>
        <b/>
        <sz val="12"/>
        <color rgb="FF000000"/>
        <rFont val="Liberation Sans"/>
      </rPr>
      <t>Droits de reproduction</t>
    </r>
    <r>
      <rPr>
        <b/>
        <sz val="12"/>
        <color rgb="FF000000"/>
        <rFont val="Liberation Sans"/>
      </rPr>
      <t xml:space="preserve">
</t>
    </r>
    <r>
      <rPr>
        <sz val="12"/>
        <color rgb="FF000000"/>
        <rFont val="Liberation Sans1"/>
      </rPr>
      <t xml:space="preserve">
</t>
    </r>
    <r>
      <rPr>
        <i/>
        <sz val="10"/>
        <color rgb="FF000000"/>
        <rFont val="Liberation Sans"/>
      </rPr>
      <t xml:space="preserve">Ce document est placé sous </t>
    </r>
    <r>
      <rPr>
        <sz val="12"/>
        <color rgb="FF000000"/>
        <rFont val="Liberation Sans1"/>
      </rPr>
      <t xml:space="preserve">licence ouverte 2.0 ou ultérieure :
</t>
    </r>
    <r>
      <rPr>
        <sz val="12"/>
        <color rgb="FF000000"/>
        <rFont val="Liberation Sans1"/>
      </rPr>
      <t>https://www.etalab.gouv.fr/licence-ouverte-open-licence</t>
    </r>
    <r>
      <rPr>
        <i/>
        <sz val="10"/>
        <color rgb="FF000000"/>
        <rFont val="Liberation Sans"/>
      </rPr>
      <t>.</t>
    </r>
    <r>
      <rPr>
        <i/>
        <sz val="10"/>
        <color rgb="FF000000"/>
        <rFont val="Liberation Sans"/>
      </rPr>
      <t xml:space="preserve">
</t>
    </r>
    <r>
      <rPr>
        <sz val="12"/>
        <color rgb="FF000000"/>
        <rFont val="Liberation Sans1"/>
      </rPr>
      <t xml:space="preserve">
Vous êtes libres de :
- Reproduire, copier, publier et transmettre ces informations
- Diffuser et redistribuer ces informations
- Adapter, modifier, extraire et transformer ces informations, notamment pour créer des informations dérivées
- Exploiter ces informations à titre commercial, par exemple en la combinant avec d'autres informations, ou en l'incluant dans votre propre produit ou application.
Ces libertés s'appliquent sous réserve de mentionner la paternité de l'information d'origine : sa source et la date de sa dernière mise à jour. Le « réutilisateur » peut notamment s'acquitter de cette condition en indiquant un ou des liens hypertextes (URL) renvoyant vers le présent site et assurant une mention effective de sa paternité.
Cette mention de paternité ne doit ni conférer un caractère officiel à la réutilisation de ces informations, ni suggérer une quelconque reconnaissance ou caution par le producteur de l'information, ou par toute autre entité publique, du « réutilisateur » ou de sa réutilisation.</t>
    </r>
  </si>
  <si>
    <r>
      <rPr>
        <b/>
        <sz val="12"/>
        <color rgb="FF000000"/>
        <rFont val="Liberation Sans"/>
      </rPr>
      <t>Le modèle de grille reprend l'ensemble des critères du RGAA 4.1.2</t>
    </r>
    <r>
      <rPr>
        <b/>
        <sz val="12"/>
        <color rgb="FF000000"/>
        <rFont val="Liberation Sans"/>
      </rPr>
      <t xml:space="preserve">
</t>
    </r>
    <r>
      <rPr>
        <sz val="8"/>
        <color rgb="FF000000"/>
        <rFont val="Liberation Sans1"/>
      </rPr>
      <t xml:space="preserve">
</t>
    </r>
    <r>
      <rPr>
        <b/>
        <sz val="12"/>
        <color rgb="FF000000"/>
        <rFont val="Liberation Sans"/>
      </rPr>
      <t>Le modèle de grille d’audit est un outil de travail préalable à la rédaction du rapport d'audit. Il est destiné aux concepteurs, développeurs et intégrateurs du site. Le responsable de l’audit doit donc être précis dans le constat des erreurs, dans les  explications et dans les propositions de réparation. La grille d’audit vient en annexe du rapport d'audit RGAA.</t>
    </r>
    <r>
      <rPr>
        <b/>
        <sz val="12"/>
        <color rgb="FF000000"/>
        <rFont val="Liberation Sans"/>
      </rPr>
      <t xml:space="preserve">
</t>
    </r>
    <r>
      <rPr>
        <sz val="8"/>
        <color rgb="FF000000"/>
        <rFont val="Liberation Sans1"/>
      </rPr>
      <t xml:space="preserve">
Le modèle de grille a été établi pour un échantillon de 20 pages. Il ne s'adapte pas automatiquement au volume de pages de votre échantillon :
- Si votre échantillon comprend moins de 20 pages, vous devez soit supprimer les feuilles du classeur qui sont inutilisées, soit passer l'ensemble des critères des feuilles inutiles à l'état NA (Non Applicable) afin de permettre l'exécution du calcul des taux dans le classeur Synthèse. 
- Si votre échantillon comprend plus de 20 pages, l'ajout de feuilles est nécessaire, ainsi que l'extension de la base de calcul (ajout de colonnes et modification des formules de calcul) pour accueillir les données recueillies dans ces nouvelles feuilles du classeur.
</t>
    </r>
    <r>
      <rPr>
        <b/>
        <u/>
        <sz val="12"/>
        <color rgb="FFC81A71"/>
        <rFont val="Liberation Sans"/>
      </rPr>
      <t>Étape 1</t>
    </r>
    <r>
      <rPr>
        <b/>
        <u/>
        <sz val="12"/>
        <color rgb="FFC81A71"/>
        <rFont val="Liberation Sans"/>
      </rPr>
      <t xml:space="preserve">
</t>
    </r>
    <r>
      <rPr>
        <sz val="8"/>
        <color rgb="FF000000"/>
        <rFont val="Liberation Sans1"/>
      </rPr>
      <t xml:space="preserve">
Remplissez la page Échantillon avec les titres et URL des pages concernées par l'audit. Ces informations seront automatiquement reprises par la suite dans chaque feuille d'audit individuel (P01 – P20) pour servir de titre à la grille.
Pour rappel, les pages obligatoires dans un échantillon d'audit sont :
- Page d'accueil
- Page contact
- Page mentions légales
- Page « accessibilité » (page comprenant la déclaration d’accessibilité)
- Page aide
- Page plan du site
- Page d’authentification
S'ajoutent à ces pages impératives, un certain nombre de pages lorsqu’elles existent :
- Au moins une page pertinente pour chaque type de service fourni et toute autre utilisation principale prévue (ex. : rubriques de 1er niveau dans l’arborescence…), y compris la fonctionnalité de recherche ;
- Au moins un document téléchargeable pertinent, le cas échéant, pour chaque type de service fourni et pour toute autre utilisation principalement prévue ;
- L’ensemble des pages constituant un processus (par exemple, un formulaire de saisie ou une transaction sur plusieurs pages) ;
- Des exemples de pages ayant un aspect sensiblement distinct ou présentant un type de contenu différent (ex. : page contenant des tableaux de données, des éléments multimédia, des illustrations, des formulaires, etc.).
La sélection des pages auditées ainsi que leur nombre doivent être représentatifs du service de communication au public en ligne. Le nombre de visiteurs par page peut notamment être pris en compte lors de la constitution de l’échantillon.
Enfin, s’ajoutent des pages sélectionnées au hasard représentant au moins 10 % des pages de l’échantillon décrit supra.</t>
    </r>
  </si>
  <si>
    <t>Nombre de pages :</t>
  </si>
  <si>
    <r>
      <rPr>
        <b/>
        <u/>
        <sz val="8"/>
        <color rgb="FFC81A71"/>
        <rFont val="Liberation Sans"/>
      </rPr>
      <t>Étape 2</t>
    </r>
    <r>
      <rPr>
        <b/>
        <u/>
        <sz val="8"/>
        <color rgb="FFC81A71"/>
        <rFont val="Liberation Sans"/>
      </rPr>
      <t xml:space="preserve">
</t>
    </r>
    <r>
      <rPr>
        <sz val="8"/>
        <color rgb="FF000000"/>
        <rFont val="Liberation Sans1"/>
      </rPr>
      <t xml:space="preserve">
</t>
    </r>
    <r>
      <rPr>
        <b/>
        <sz val="8"/>
        <color rgb="FF000000"/>
        <rFont val="Liberation Sans"/>
      </rPr>
      <t>Réalisez l'audit sur l'échantillon.</t>
    </r>
    <r>
      <rPr>
        <b/>
        <sz val="8"/>
        <color rgb="FF000000"/>
        <rFont val="Liberation Sans"/>
      </rPr>
      <t xml:space="preserve">
</t>
    </r>
    <r>
      <rPr>
        <sz val="8"/>
        <color rgb="FF000000"/>
        <rFont val="Liberation Sans1"/>
      </rPr>
      <t xml:space="preserve">
</t>
    </r>
    <r>
      <rPr>
        <b/>
        <sz val="8"/>
        <color rgb="FF000000"/>
        <rFont val="Liberation Sans"/>
      </rPr>
      <t>Un critère peut prendre 4 statuts différents :</t>
    </r>
    <r>
      <rPr>
        <b/>
        <sz val="8"/>
        <color rgb="FF000000"/>
        <rFont val="Liberation Sans"/>
      </rPr>
      <t xml:space="preserve">
</t>
    </r>
    <r>
      <rPr>
        <sz val="8"/>
        <color rgb="FF000000"/>
        <rFont val="Liberation Sans1"/>
      </rPr>
      <t xml:space="preserve">- </t>
    </r>
    <r>
      <rPr>
        <b/>
        <sz val="8"/>
        <color rgb="FF000000"/>
        <rFont val="Liberation Sans"/>
      </rPr>
      <t>C : CONFORME</t>
    </r>
    <r>
      <rPr>
        <sz val="8"/>
        <color rgb="FF000000"/>
        <rFont val="Liberation Sans1"/>
      </rPr>
      <t xml:space="preserve">. Le critère est conforme pour l'ensemble des éléments de la page
- </t>
    </r>
    <r>
      <rPr>
        <b/>
        <sz val="8"/>
        <color rgb="FF000000"/>
        <rFont val="Liberation Sans"/>
      </rPr>
      <t>NC : NON CONFORME</t>
    </r>
    <r>
      <rPr>
        <sz val="8"/>
        <color rgb="FF000000"/>
        <rFont val="Liberation Sans1"/>
      </rPr>
      <t xml:space="preserve">. Au moins un des éléments de la page concernés par le critère n'est pas conforme
- </t>
    </r>
    <r>
      <rPr>
        <b/>
        <sz val="8"/>
        <color rgb="FF000000"/>
        <rFont val="Liberation Sans"/>
      </rPr>
      <t>NA : NON APPLICABLE</t>
    </r>
    <r>
      <rPr>
        <sz val="8"/>
        <color rgb="FF000000"/>
        <rFont val="Liberation Sans1"/>
      </rPr>
      <t xml:space="preserve">. Ou bien aucun élément dans la page ne concerne le critère, ou bien le seul contenu qui concerne le critère est exempté, ou bien le seul contenu qui concerne le critère est soumis à dérogation et il propose une alternative numérique accessible.
- </t>
    </r>
    <r>
      <rPr>
        <b/>
        <sz val="8"/>
        <color rgb="FF000000"/>
        <rFont val="Liberation Sans"/>
      </rPr>
      <t>NT : NON TESTÉ</t>
    </r>
    <r>
      <rPr>
        <sz val="8"/>
        <color rgb="FF000000"/>
        <rFont val="Liberation Sans1"/>
      </rPr>
      <t xml:space="preserve">. Le critère n'est pas testé. Ce statut sert à mesurer l'évolution de l'audit.
Dans la case </t>
    </r>
    <r>
      <rPr>
        <i/>
        <sz val="8"/>
        <color rgb="FF000000"/>
        <rFont val="Liberation Sans"/>
      </rPr>
      <t>Statut</t>
    </r>
    <r>
      <rPr>
        <sz val="8"/>
        <color rgb="FF000000"/>
        <rFont val="Liberation Sans1"/>
      </rPr>
      <t xml:space="preserve"> des grilles d'audit, renseignez une de ces 4 abréviations selon votre évaluation. Vous verrez les cases se colorer en fonction du statut. Dans la feuille « Synthèse », vous retrouverez un total par thématique et niveau de vos saisies dans les grilles d'audit.
Vous avez également à disposition une case « Modifications à apporter » qui vous permet de faire vos recommandations concernant l'erreur rencontrée.
La colonne </t>
    </r>
    <r>
      <rPr>
        <b/>
        <sz val="8"/>
        <color rgb="FF000000"/>
        <rFont val="Liberation Sans"/>
      </rPr>
      <t>Dérogation</t>
    </r>
    <r>
      <rPr>
        <sz val="8"/>
        <color rgb="FF000000"/>
        <rFont val="Liberation Sans1"/>
      </rPr>
      <t xml:space="preserve">, vous permet de mentionner les dérogations présentes sur la page et par critère. Par défaut la valeur est </t>
    </r>
    <r>
      <rPr>
        <b/>
        <sz val="8"/>
        <color rgb="FF000000"/>
        <rFont val="Liberation Sans"/>
      </rPr>
      <t>N</t>
    </r>
    <r>
      <rPr>
        <sz val="8"/>
        <color rgb="FF000000"/>
        <rFont val="Liberation Sans1"/>
      </rPr>
      <t xml:space="preserve"> et signifie l’absence de dérogation. Si une dérogation est présente pour un critère, inscrivez </t>
    </r>
    <r>
      <rPr>
        <b/>
        <sz val="8"/>
        <color rgb="FF000000"/>
        <rFont val="Liberation Sans"/>
      </rPr>
      <t>D</t>
    </r>
    <r>
      <rPr>
        <sz val="8"/>
        <color rgb="FF000000"/>
        <rFont val="Liberation Sans1"/>
      </rPr>
      <t xml:space="preserve"> dans la case (elle se colore). De même à droite vous avez une case « Commentaires en cas de dérogation » dans laquelle vous expliquez quel élément vous dérogez et quelles sont les justifications. Attention : un critère ne peut jamais être dérogé, seul un contenu peut l'être. Si vous avez une dérogation, il est important d'en garder la trace. Le contenu dérogé n'est donc plus soumis directement à l'évaluation, mais le critère reste évaluable pour les autres contenus de la page.</t>
    </r>
  </si>
  <si>
    <t>Échantillon évalué</t>
  </si>
  <si>
    <t>Site :</t>
  </si>
  <si>
    <t>N° page</t>
  </si>
  <si>
    <t>Titre de la page</t>
  </si>
  <si>
    <t>URL</t>
  </si>
  <si>
    <t>P01</t>
  </si>
  <si>
    <t>Accueil</t>
  </si>
  <si>
    <t>P02</t>
  </si>
  <si>
    <t>Authentification</t>
  </si>
  <si>
    <t>P03</t>
  </si>
  <si>
    <t>Contact</t>
  </si>
  <si>
    <t>P04</t>
  </si>
  <si>
    <t>Accessibilité</t>
  </si>
  <si>
    <t>P05</t>
  </si>
  <si>
    <t>Mentions légales</t>
  </si>
  <si>
    <t>P06</t>
  </si>
  <si>
    <t>Aide</t>
  </si>
  <si>
    <t>P07</t>
  </si>
  <si>
    <t>Plan du site</t>
  </si>
  <si>
    <t>P08</t>
  </si>
  <si>
    <t>Recherche</t>
  </si>
  <si>
    <t>P09</t>
  </si>
  <si>
    <t>Actualités</t>
  </si>
  <si>
    <t>P10</t>
  </si>
  <si>
    <t>P11</t>
  </si>
  <si>
    <t>P12</t>
  </si>
  <si>
    <t>P13</t>
  </si>
  <si>
    <t>P14</t>
  </si>
  <si>
    <t>P15</t>
  </si>
  <si>
    <t>P16</t>
  </si>
  <si>
    <t>P17</t>
  </si>
  <si>
    <t>P18</t>
  </si>
  <si>
    <t>P19</t>
  </si>
  <si>
    <t>P20</t>
  </si>
  <si>
    <t>Thématique</t>
  </si>
  <si>
    <t>Critère</t>
  </si>
  <si>
    <t>Recommandation</t>
  </si>
  <si>
    <t>IMAGES</t>
  </si>
  <si>
    <t>1.1</t>
  </si>
  <si>
    <t>Chaque image porteuse d’information a-t-elle une alternative textuelle ?</t>
  </si>
  <si>
    <t>1.2</t>
  </si>
  <si>
    <t>Chaque image de décoration est-elle correctement ignorée par les technologies d’assistance ?</t>
  </si>
  <si>
    <t>1.3</t>
  </si>
  <si>
    <t>Pour chaque image porteuse d'information ayant une alternative textuelle, cette alternative est-elle pertinente (hors cas particuliers) ?</t>
  </si>
  <si>
    <t>1.4</t>
  </si>
  <si>
    <t>Pour chaque image utilisée comme CAPTCHA ou comme image-test, ayant une alternative textuelle, cette alternative permet-elle d’identifier la nature et la fonction de l’image ?</t>
  </si>
  <si>
    <t>1.5</t>
  </si>
  <si>
    <t>Pour chaque image utilisée comme CAPTCHA, une solution d’accès alternatif au contenu ou à la fonction du CAPTCHA est-elle présente ?</t>
  </si>
  <si>
    <t>1.6</t>
  </si>
  <si>
    <t>Chaque image porteuse d’information a-t-elle, si nécessaire, une description détaillée ?</t>
  </si>
  <si>
    <t>1.7</t>
  </si>
  <si>
    <t>Pour chaque image porteuse d’information ayant une description détaillée, cette description est-elle pertinente ?</t>
  </si>
  <si>
    <t>1.8</t>
  </si>
  <si>
    <t>Chaque image texte porteuse d’information, en l’absence d’un mécanisme de remplacement, doit si possible être remplacée par du texte stylé. Cette règle est-elle respectée (hors cas particuliers) ?</t>
  </si>
  <si>
    <t>1.9</t>
  </si>
  <si>
    <t>Chaque légende d’image est-elle, si nécessaire, correctement reliée à l’image correspondante ?</t>
  </si>
  <si>
    <t>CADRES</t>
  </si>
  <si>
    <t>2.1</t>
  </si>
  <si>
    <t>Chaque cadre a-t-il un titre de cadre ?</t>
  </si>
  <si>
    <t>2.2</t>
  </si>
  <si>
    <t>Pour chaque cadre ayant un titre de cadre, ce titre de cadre est-il pertinent ?</t>
  </si>
  <si>
    <t>COULEURS</t>
  </si>
  <si>
    <t>3.1</t>
  </si>
  <si>
    <t>Dans chaque page web, l’information ne doit pas être donnée uniquement par la couleur. Cette règle est-elle respectée ?</t>
  </si>
  <si>
    <t>3.2</t>
  </si>
  <si>
    <t>Dans chaque page web, le contraste entre la couleur du texte et la couleur de son arrière-plan est-il suffisamment élevé (hors cas particuliers) ?</t>
  </si>
  <si>
    <t>3.3</t>
  </si>
  <si>
    <t>Dans chaque page web, les couleurs utilisées dans les composants d’interface ou les éléments graphiques porteurs d’informations sont-elles suffisamment contrastées (hors cas particuliers) ?</t>
  </si>
  <si>
    <t>MULTIMÉDIA</t>
  </si>
  <si>
    <t>4.1</t>
  </si>
  <si>
    <t>Chaque média temporel pré-enregistré a-t-il, si nécessaire, une transcription textuelle ou une audiodescription (hors cas particuliers) ?</t>
  </si>
  <si>
    <t>4.2</t>
  </si>
  <si>
    <t>Pour chaque média temporel pré-enregistré ayant une transcription textuelle ou une audiodescription synchronisée, celles-ci sont-elles pertinentes (hors cas particuliers) ?</t>
  </si>
  <si>
    <t>4.3</t>
  </si>
  <si>
    <t>Chaque média temporel synchronisé pré-enregistré a-t-il, si nécessaire, des sous-titres synchronisés (hors cas particuliers) ?</t>
  </si>
  <si>
    <t>4.4</t>
  </si>
  <si>
    <t>Pour chaque média temporel synchronisé pré-enregistré ayant des sous-titres synchronisés, ces sous-titres sont-ils pertinents ?</t>
  </si>
  <si>
    <t>4.5</t>
  </si>
  <si>
    <t>Chaque média temporel pré-enregistré a-t-il, si nécessaire, une audiodescription synchronisée (hors cas particuliers) ?</t>
  </si>
  <si>
    <t>4.6</t>
  </si>
  <si>
    <t>Pour chaque média temporel pré-enregistré ayant une audiodescription synchronisée, celle-ci est-elle pertinente ?</t>
  </si>
  <si>
    <t>4.7</t>
  </si>
  <si>
    <t>Chaque média temporel est-il clairement identifiable (hors cas particuliers) ?</t>
  </si>
  <si>
    <t>4.8</t>
  </si>
  <si>
    <t>Chaque média non temporel a-t-il, si nécessaire, une alternative (hors cas particuliers) ?</t>
  </si>
  <si>
    <t>4.9</t>
  </si>
  <si>
    <t>Pour chaque média non temporel ayant une alternative, cette alternative est-elle pertinente ?</t>
  </si>
  <si>
    <t>4.10</t>
  </si>
  <si>
    <t>Chaque son déclenché automatiquement est-il contrôlable par l’utilisateur ?</t>
  </si>
  <si>
    <t>4.11</t>
  </si>
  <si>
    <t>La consultation de chaque média temporel est-elle, si nécessaire, contrôlable par le clavier et tout dispositif de pointage ?</t>
  </si>
  <si>
    <t>4.12</t>
  </si>
  <si>
    <t>La consultation de chaque média non temporel est-elle contrôlable par le clavier et tout dispositif de pointage ?</t>
  </si>
  <si>
    <t>4.13</t>
  </si>
  <si>
    <t>Chaque média temporel et non temporel est-il compatible avec les technologies d’assistance (hors cas particuliers) ?</t>
  </si>
  <si>
    <t>TABLEAUX</t>
  </si>
  <si>
    <t>5.1</t>
  </si>
  <si>
    <t>Chaque tableau de données complexe a-t-il un résumé ?</t>
  </si>
  <si>
    <t>5.2</t>
  </si>
  <si>
    <t>Pour chaque tableau de données complexe ayant un résumé, celui-ci est-il pertinent ?</t>
  </si>
  <si>
    <t>5.3</t>
  </si>
  <si>
    <t>Pour chaque tableau de mise en forme, le contenu linéarisé reste-t-il compréhensible ?</t>
  </si>
  <si>
    <t>5.4</t>
  </si>
  <si>
    <t>Pour chaque tableau de données ayant un titre, le titre est-il correctement associé au tableau de données ?</t>
  </si>
  <si>
    <t>5.5</t>
  </si>
  <si>
    <t>Pour chaque tableau de données ayant un titre, celui-ci est-il pertinent ?</t>
  </si>
  <si>
    <t>5.6</t>
  </si>
  <si>
    <t>Pour chaque tableau de données, chaque en-tête de colonnes et chaque en-tête de lignes sont-ils correctement déclarés ?</t>
  </si>
  <si>
    <t>5.7</t>
  </si>
  <si>
    <t>Pour chaque tableau de données, la technique appropriée permettant d’associer chaque cellule avec ses en-têtes est-elle utilisée (hors cas particuliers) ?</t>
  </si>
  <si>
    <t>5.8</t>
  </si>
  <si>
    <t>Chaque tableau de mise en forme ne doit pas utiliser d’éléments propres aux tableaux de données. Cette règle est-elle respectée ?</t>
  </si>
  <si>
    <t>LIENS</t>
  </si>
  <si>
    <t>6.1</t>
  </si>
  <si>
    <t>Chaque lien est-il explicite (hors cas particuliers) ?</t>
  </si>
  <si>
    <t>6.2</t>
  </si>
  <si>
    <t>Dans chaque page web, chaque lien a-t-il un intitulé ?</t>
  </si>
  <si>
    <t>SCRIPTS</t>
  </si>
  <si>
    <t>7.1</t>
  </si>
  <si>
    <t>Chaque script est-il, si nécessaire, compatible avec les technologies d’assistance ?</t>
  </si>
  <si>
    <t>7.2</t>
  </si>
  <si>
    <t>Pour chaque script ayant une alternative, cette alternative est-elle pertinente ?</t>
  </si>
  <si>
    <t>7.3</t>
  </si>
  <si>
    <t>Chaque script est-il contrôlable par le clavier et par tout dispositif de pointage (hors cas particuliers) ?</t>
  </si>
  <si>
    <t>7.4</t>
  </si>
  <si>
    <t>Pour chaque script qui initie un changement de contexte, l’utilisateur est-il averti ou en a-t-il le contrôle ?</t>
  </si>
  <si>
    <t>7.5</t>
  </si>
  <si>
    <t>Dans chaque page web, les messages de statut sont-ils correctement restitués par les technologies d’assistance ?</t>
  </si>
  <si>
    <t>ÉLÉMENTS OBLIGATOIRES</t>
  </si>
  <si>
    <t>8.1</t>
  </si>
  <si>
    <t>Chaque page web est-elle définie par un type de document ?</t>
  </si>
  <si>
    <t>8.2</t>
  </si>
  <si>
    <t>Pour chaque page web, le code source généré est-il valide selon le type de document spécifié (hors cas particuliers) ?</t>
  </si>
  <si>
    <t>8.3</t>
  </si>
  <si>
    <t>Dans chaque page web, la langue par défaut est-elle présente ?</t>
  </si>
  <si>
    <t>8.4</t>
  </si>
  <si>
    <t>Pour chaque page web ayant une langue par défaut, le code de langue est-il pertinent ?</t>
  </si>
  <si>
    <t>8.5</t>
  </si>
  <si>
    <t>Chaque page web a-t-elle un titre de page ?</t>
  </si>
  <si>
    <t>8.6</t>
  </si>
  <si>
    <t>Pour chaque page web ayant un titre de page, ce titre est-il pertinent ?</t>
  </si>
  <si>
    <t>8.7</t>
  </si>
  <si>
    <t>Dans chaque page web, chaque changement de langue est-il indiqué dans le code source (hors cas particuliers) ?</t>
  </si>
  <si>
    <t>8.8</t>
  </si>
  <si>
    <t>Dans chaque page web, le code de langue de chaque changement de langue est-il valide et pertinent ?</t>
  </si>
  <si>
    <t>8.9</t>
  </si>
  <si>
    <t>Dans chaque page web, les balises ne doivent pas être utilisées uniquement à des fins de présentation. Cette règle est-elle respectée ?</t>
  </si>
  <si>
    <t>8.10</t>
  </si>
  <si>
    <t>Dans chaque page web, les changements du sens de lecture sont-ils signalés ?</t>
  </si>
  <si>
    <t>STRUCTURATION</t>
  </si>
  <si>
    <t>9.1</t>
  </si>
  <si>
    <t>Dans chaque page web, l’information est-elle structurée par l’utilisation appropriée de titres ?</t>
  </si>
  <si>
    <t>9.2</t>
  </si>
  <si>
    <t>Dans chaque page web, la structure du document est-elle cohérente (hors cas particuliers) ?</t>
  </si>
  <si>
    <t>9.3</t>
  </si>
  <si>
    <t>Dans chaque page web, chaque liste est-elle correctement structurée ?</t>
  </si>
  <si>
    <t>9.4</t>
  </si>
  <si>
    <t>Dans chaque page web, chaque citation est-elle correctement indiquée ?</t>
  </si>
  <si>
    <t>PRÉSENTATION</t>
  </si>
  <si>
    <t>10.1</t>
  </si>
  <si>
    <t>Dans le site web, des feuilles de styles sont-elles utilisées pour contrôler la présentation de l’information ?</t>
  </si>
  <si>
    <t>10.2</t>
  </si>
  <si>
    <t>Dans chaque page web, le contenu visible porteur d’information reste-t-il présent lorsque les feuilles de styles sont désactivées ?</t>
  </si>
  <si>
    <t>10.3</t>
  </si>
  <si>
    <t>Dans chaque page web, l’information reste-t-elle compréhensible lorsque les feuilles de styles sont désactivées ?</t>
  </si>
  <si>
    <t>10.4</t>
  </si>
  <si>
    <t>Dans chaque page web, le texte reste-t-il lisible lorsque la taille des caractères est augmentée jusqu’à 200%, au moins (hors cas particuliers) ?</t>
  </si>
  <si>
    <t>10.5</t>
  </si>
  <si>
    <t>Dans chaque page web, les déclarations CSS de couleurs de fond d’élément et de police sont-elles correctement utilisées ?</t>
  </si>
  <si>
    <t>10.6</t>
  </si>
  <si>
    <t>Dans chaque page web, chaque lien dont la nature n’est pas évidente est-il visible par rapport au texte environnant ?</t>
  </si>
  <si>
    <t>10.7</t>
  </si>
  <si>
    <t>Dans chaque page web, pour chaque élément recevant le focus, la prise de focus est-elle visible ?</t>
  </si>
  <si>
    <t>10.8</t>
  </si>
  <si>
    <t>Pour chaque page web, les contenus cachés ont-ils vocation à être ignorés par les technologies d’assistance ?</t>
  </si>
  <si>
    <t>10.9</t>
  </si>
  <si>
    <t>Dans chaque page web, l’information ne doit pas être donnée uniquement par la forme, taille ou position. Cette règle est-elle respectée ?</t>
  </si>
  <si>
    <t>10.10</t>
  </si>
  <si>
    <t>Dans chaque page web, l’information ne doit pas être donnée par la forme, taille ou position uniquement. Cette règle est-elle implémentée de façon pertinente ?</t>
  </si>
  <si>
    <t>10.11</t>
  </si>
  <si>
    <t>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t>
  </si>
  <si>
    <t>10.12</t>
  </si>
  <si>
    <t>Dans chaque page web, les propriétés d’espacement du texte peuvent-elles être redéfinies par l’utilisateur sans perte de contenu ou de fonctionnalité (hors cas particuliers) ?</t>
  </si>
  <si>
    <t>10.13</t>
  </si>
  <si>
    <t>Dans chaque page web, les contenus additionnels apparaissant à la prise de focus ou au survol d’un composant d’interface sont-ils contrôlables par l’utilisateur (hors cas particuliers) ?</t>
  </si>
  <si>
    <t>10.14</t>
  </si>
  <si>
    <t>Dans chaque page web, les contenus additionnels apparaissant via les styles CSS uniquement peuvent-ils être rendus visibles au clavier et par tout dispositif de pointage ?</t>
  </si>
  <si>
    <t>FORMULAIRES</t>
  </si>
  <si>
    <t>11.1</t>
  </si>
  <si>
    <t>Chaque champ de formulaire a-t-il une étiquette ?</t>
  </si>
  <si>
    <t>11.2</t>
  </si>
  <si>
    <t>Chaque étiquette associée à un champ de formulaire est-elle pertinente (hors cas particuliers) ?</t>
  </si>
  <si>
    <t>11.3</t>
  </si>
  <si>
    <t>Dans chaque formulaire, chaque étiquette associée à un champ de formulaire ayant la même fonction et répété plusieurs fois dans une même page ou dans un ensemble de pages est-elle cohérente ?</t>
  </si>
  <si>
    <t>11.4</t>
  </si>
  <si>
    <t>Dans chaque formulaire, chaque étiquette de champ et son champ associé sont-ils accolés (hors cas particuliers) ?</t>
  </si>
  <si>
    <t>11.5</t>
  </si>
  <si>
    <t>Dans chaque formulaire, les champs de même nature sont-ils regroupés, si nécessaire ?</t>
  </si>
  <si>
    <t>11.6</t>
  </si>
  <si>
    <t>Dans chaque formulaire, chaque regroupement de champs de même nature a-t-il une légende ?</t>
  </si>
  <si>
    <t>11.7</t>
  </si>
  <si>
    <t>Dans chaque formulaire, chaque légende associée à un regroupement de champs de même nature est-elle pertinente ?</t>
  </si>
  <si>
    <t>11.8</t>
  </si>
  <si>
    <t>Dans chaque formulaire, les items de même nature d’une liste de choix sont-ils regroupées de manière pertinente ?</t>
  </si>
  <si>
    <t>11.9</t>
  </si>
  <si>
    <t>Dans chaque formulaire, l’intitulé de chaque bouton est-il pertinent (hors cas particuliers) ?</t>
  </si>
  <si>
    <t>11.10</t>
  </si>
  <si>
    <t>Dans chaque formulaire, le contrôle de saisie est-il utilisé de manière pertinente (hors cas particuliers) ?</t>
  </si>
  <si>
    <t>11.11</t>
  </si>
  <si>
    <t>Dans chaque formulaire, le contrôle de saisie est-il accompagné, si nécessaire, de suggestions facilitant la correction des erreurs de saisie ?</t>
  </si>
  <si>
    <t>11.12</t>
  </si>
  <si>
    <t>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t>
  </si>
  <si>
    <t>11.13</t>
  </si>
  <si>
    <t>La finalité d’un champ de saisie peut-elle être déduite pour faciliter le remplissage automatique des champs avec les données de l’utilisateur ?</t>
  </si>
  <si>
    <t>NAVIGATION</t>
  </si>
  <si>
    <t>12.1</t>
  </si>
  <si>
    <t>Chaque ensemble de pages dispose-t-il de deux systèmes de navigation différents, au moins (hors cas particuliers) ?</t>
  </si>
  <si>
    <t>12.2</t>
  </si>
  <si>
    <t>Dans chaque ensemble de pages, le menu et les barres de navigation sont-ils toujours à la même place (hors cas particuliers) ?</t>
  </si>
  <si>
    <t>12.3</t>
  </si>
  <si>
    <t>La page « plan du site » est-elle pertinente ?</t>
  </si>
  <si>
    <t>12.4</t>
  </si>
  <si>
    <t>Dans chaque ensemble de pages, la page « plan du site » est-elle atteignable de manière identique ?</t>
  </si>
  <si>
    <t>12.5</t>
  </si>
  <si>
    <t>Dans chaque ensemble de pages, le moteur de recherche est-il atteignable de manière identique ?</t>
  </si>
  <si>
    <t>12.6</t>
  </si>
  <si>
    <t>Les zones de regroupement de contenus présentes dans plusieurs pages web (zones d’en-tête, de navigation principale, de contenu principal, de pied de page et de moteur de recherche) peuvent-elles être atteintes ou évitées ?</t>
  </si>
  <si>
    <t>12.7</t>
  </si>
  <si>
    <t>Dans chaque page web, un lien d’évitement ou d’accès rapide à la zone de contenu principal est-il présent (hors cas particuliers) ?</t>
  </si>
  <si>
    <t>12.8</t>
  </si>
  <si>
    <t>Dans chaque page web, l’ordre de tabulation est-il cohérent ?</t>
  </si>
  <si>
    <t>12.9</t>
  </si>
  <si>
    <t>Dans chaque page web, la navigation ne doit pas contenir de piège au clavier. Cette règle est-elle respectée ?</t>
  </si>
  <si>
    <t>12.10</t>
  </si>
  <si>
    <t>Dans chaque page web, les raccourcis clavier n’utilisant qu’une seule touche (lettre minuscule ou majuscule, ponctuation, chiffre ou symbole) sont-ils contrôlables par l’utilisateur ?</t>
  </si>
  <si>
    <t>12.11</t>
  </si>
  <si>
    <t>Dans chaque page web, les contenus additionnels apparaissant au survol, à la prise de focus ou à l’activation d’un composant d’interface sont-ils si nécessaire atteignables au clavier ?</t>
  </si>
  <si>
    <t>CONSULTATION</t>
  </si>
  <si>
    <t>13.1</t>
  </si>
  <si>
    <t>Pour chaque page web, l’utilisateur a-t-il le contrôle de chaque limite de temps modifiant le contenu (hors cas particuliers) ?</t>
  </si>
  <si>
    <t>13.2</t>
  </si>
  <si>
    <t>Dans chaque page web, l’ouverture d’une nouvelle fenêtre ne doit pas être déclenchée sans action de l’utilisateur. Cette règle est-elle respectée ?</t>
  </si>
  <si>
    <t>13.3</t>
  </si>
  <si>
    <t>Dans chaque page web, chaque document bureautique en téléchargement possède-t-il, si nécessaire, une version accessible (hors cas particuliers) ?</t>
  </si>
  <si>
    <t>13.4</t>
  </si>
  <si>
    <t>Pour chaque document bureautique ayant une version accessible, cette version offre-t-elle la même information ?</t>
  </si>
  <si>
    <t>13.5</t>
  </si>
  <si>
    <t>Dans chaque page web, chaque contenu cryptique (art ASCII, émoticon, syntaxe cryptique) a-t-il une alternative ?</t>
  </si>
  <si>
    <t>13.6</t>
  </si>
  <si>
    <t>Dans chaque page web, pour chaque contenu cryptique (art ASCII, émoticon, syntaxe cryptique) ayant une alternative, cette alternative est-elle pertinente ?</t>
  </si>
  <si>
    <t>13.7</t>
  </si>
  <si>
    <t>Dans chaque page web, les changements brusques de luminosité ou les effets de flash sont-ils correctement utilisés ?</t>
  </si>
  <si>
    <t>13.8</t>
  </si>
  <si>
    <t>Dans chaque page web, chaque contenu en mouvement ou clignotant est-il contrôlable par l’utilisateur ?</t>
  </si>
  <si>
    <t>13.9</t>
  </si>
  <si>
    <t>Dans chaque page web, le contenu proposé est-il consultable quelle que soit l’orientation de l’écran (portait ou paysage) (hors cas particuliers) ?</t>
  </si>
  <si>
    <t>13.10</t>
  </si>
  <si>
    <t>Dans chaque page web, les fonctionnalités utilisables ou disponibles au moyen d’un geste complexe peuvent-elles être également disponibles au moyen d’un geste simple (hors cas particuliers) ?</t>
  </si>
  <si>
    <t>13.11</t>
  </si>
  <si>
    <t>Dans chaque page web, les actions déclenchées au moyen d’un dispositif de pointage sur un point unique de l’écran peuvent-elles faire l’objet d’une annulation (hors cas particuliers) ?</t>
  </si>
  <si>
    <t>13.12</t>
  </si>
  <si>
    <t>Dans chaque page web, les fonctionnalités qui impliquent un mouvement de l’appareil ou vers l’appareil peuvent-elles être satisfaites de manière alternative (hors cas particuliers) ?</t>
  </si>
  <si>
    <t>Synthèse par thématiques et par statuts</t>
  </si>
  <si>
    <t>Statut</t>
  </si>
  <si>
    <t>C</t>
  </si>
  <si>
    <t>NC</t>
  </si>
  <si>
    <t>NA</t>
  </si>
  <si>
    <t>D</t>
  </si>
  <si>
    <t/>
  </si>
  <si>
    <t>NT</t>
  </si>
  <si>
    <t>Pourcentage de critères respectés (somme des critères conformes divisée par le nombre de critères applicables) :</t>
  </si>
  <si>
    <t>Taux moyen de conformité du service en ligne (moyenne des taux de conformité de chaque page) :</t>
  </si>
  <si>
    <t>TOTAL C</t>
  </si>
  <si>
    <t>TOTAL NC</t>
  </si>
  <si>
    <t>TOTAL NA</t>
  </si>
  <si>
    <t>TAUX MOYEN</t>
  </si>
  <si>
    <t>Dérogation</t>
  </si>
  <si>
    <t>Modifications à apporter</t>
  </si>
  <si>
    <t>Commentaires en cas de dérogations</t>
  </si>
  <si>
    <t>N</t>
  </si>
  <si>
    <t>https://www.tissotwatches.com/fr-fr</t>
  </si>
  <si>
    <t>https://www.tissotwatches.com/fr-fr/login</t>
  </si>
  <si>
    <t>https://www.tissotwatches.com/fr-fr/contact-us</t>
  </si>
  <si>
    <t>https://www.tissotwatches.com/fr-fr/accessibility.html</t>
  </si>
  <si>
    <t>https://www.tissotwatches.com/fr-fr/impressum.html</t>
  </si>
  <si>
    <t>https://www.tissotwatches.com/fr-fr/sizeguide</t>
  </si>
  <si>
    <t>https://www.tissotwatches.com/fr-fr/plan-du-site.html</t>
  </si>
  <si>
    <t>https://www.tissotwatches.com/fr-fr/search</t>
  </si>
  <si>
    <t>https://www.tissotwatches.com/fr-fr/magazine.html</t>
  </si>
  <si>
    <t>https://www.tissotwatches.com/fr-fr/magazine-news-powermatic-80.html</t>
  </si>
  <si>
    <t>https://www.tissotwatches.com/fr-fr/collection.html</t>
  </si>
  <si>
    <t>https://www.tissotwatches.com/fr-fr/T1374101104100.html</t>
  </si>
  <si>
    <t>https://www.tissotwatches.com/fr-fr/bracelet.html</t>
  </si>
  <si>
    <t>https://www.tissotwatches.com/fr-fr/T852044545.html</t>
  </si>
  <si>
    <t>https://www.tissotwatches.com/fr-fr/cart</t>
  </si>
  <si>
    <t>https://www.tissotwatches.com/fr-fr/conditions-of-sale-202512.html</t>
  </si>
  <si>
    <t>https://www.tissotwatches.com/fr-fr/stores</t>
  </si>
  <si>
    <t>https://www.tissotwatches.com/fr-fr/store-details?storeId=a1vNN0000020WLKYA2</t>
  </si>
  <si>
    <t>https://www.tissotwatches.com/fr-fr/tissot-world.html</t>
  </si>
  <si>
    <t>https://www.tissotwatches.com/fr-fr/privacy-notice.html</t>
  </si>
  <si>
    <t>ajouter l'attribut title à l'iframe google tag manager gtm</t>
  </si>
  <si>
    <t>&lt;iframe&gt; d'intégration gtm n'affiche pas de contenu</t>
  </si>
  <si>
    <t>Point 12.6 à solutionner</t>
  </si>
  <si>
    <t xml:space="preserve">Actualité </t>
  </si>
  <si>
    <t>Catégorie montres</t>
  </si>
  <si>
    <t>Produit montre</t>
  </si>
  <si>
    <t>Catégorie bracelets</t>
  </si>
  <si>
    <t>Produit bracelet</t>
  </si>
  <si>
    <t>Panier</t>
  </si>
  <si>
    <t>Conditions générales de vente</t>
  </si>
  <si>
    <t>Boutiques</t>
  </si>
  <si>
    <t xml:space="preserve">Boutique </t>
  </si>
  <si>
    <t>Contenu Univers marque</t>
  </si>
  <si>
    <t>Politique de confidentialité</t>
  </si>
  <si>
    <t>La vidéo est en lecture automatique et se répète automatiquement.</t>
  </si>
  <si>
    <t>Date : 29/04/2026</t>
  </si>
  <si>
    <t>Contexte : Audit</t>
  </si>
  <si>
    <t>tissotwatches.com</t>
  </si>
  <si>
    <t>Projet de refonte des manuels utilisateurs en discussion.</t>
  </si>
  <si>
    <t>Corrections selon audit PAC 2026: ajout tags sur les artéfacts, metadata (language, PDF/UA identifier, title, "marked as tagged")</t>
  </si>
  <si>
    <t>Auditeur : Tissot HQ, tis-mausam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</si>
</sst>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C];[Red]&quot;-&quot;#,##0.00&quot; &quot;[$€-40C]"/>
  </numFmts>
  <fonts count="38">
    <font>
      <sz val="12"/>
      <color rgb="FF000000"/>
      <name val="Liberation Sans1"/>
    </font>
    <font>
      <sz val="12"/>
      <color rgb="FF000000"/>
      <name val="Liberation Sans1"/>
    </font>
    <font>
      <b/>
      <sz val="10"/>
      <color rgb="FF000000"/>
      <name val="Liberation Sans1"/>
    </font>
    <font>
      <sz val="10"/>
      <color rgb="FFFFFFFF"/>
      <name val="Liberation Sans1"/>
    </font>
    <font>
      <sz val="10"/>
      <color rgb="FFCC0000"/>
      <name val="Liberation Sans1"/>
    </font>
    <font>
      <b/>
      <sz val="12"/>
      <color rgb="FFFFFFFF"/>
      <name val="Liberation Sans1"/>
    </font>
    <font>
      <b/>
      <sz val="12"/>
      <color rgb="FF000000"/>
      <name val="Liberation Sans1"/>
    </font>
    <font>
      <b/>
      <sz val="12"/>
      <color rgb="FF808080"/>
      <name val="Liberation Sans1"/>
    </font>
    <font>
      <b/>
      <sz val="8"/>
      <color rgb="FFFFFFFF"/>
      <name val="Liberation Sans1"/>
    </font>
    <font>
      <sz val="8"/>
      <color rgb="FF000000"/>
      <name val="Liberation Sans1"/>
    </font>
    <font>
      <b/>
      <sz val="8"/>
      <color rgb="FF000000"/>
      <name val="Liberation Sans1"/>
    </font>
    <font>
      <b/>
      <sz val="10"/>
      <color rgb="FFFFFFFF"/>
      <name val="Liberation Sans1"/>
    </font>
    <font>
      <u/>
      <sz val="10"/>
      <color rgb="FF0000D4"/>
      <name val="Arial"/>
      <family val="2"/>
    </font>
    <font>
      <i/>
      <sz val="10"/>
      <color rgb="FF808080"/>
      <name val="Liberation Sans1"/>
    </font>
    <font>
      <sz val="10"/>
      <color rgb="FF006600"/>
      <name val="Liberation Sans1"/>
    </font>
    <font>
      <b/>
      <i/>
      <sz val="16"/>
      <color rgb="FF000000"/>
      <name val="Liberation Sans1"/>
    </font>
    <font>
      <sz val="18"/>
      <color rgb="FF000000"/>
      <name val="Liberation Sans1"/>
    </font>
    <font>
      <u/>
      <sz val="10"/>
      <color rgb="FF0000EE"/>
      <name val="Liberation Sans1"/>
    </font>
    <font>
      <sz val="10"/>
      <color rgb="FF996600"/>
      <name val="Liberation Sans1"/>
    </font>
    <font>
      <b/>
      <sz val="8"/>
      <color rgb="FF808080"/>
      <name val="Liberation Sans1"/>
    </font>
    <font>
      <sz val="10"/>
      <color rgb="FF333333"/>
      <name val="Liberation Sans1"/>
    </font>
    <font>
      <b/>
      <i/>
      <u/>
      <sz val="12"/>
      <color rgb="FF000000"/>
      <name val="Liberation Sans1"/>
    </font>
    <font>
      <b/>
      <sz val="11"/>
      <color rgb="FFFFFFFF"/>
      <name val="Liberation Sans1"/>
    </font>
    <font>
      <b/>
      <sz val="15"/>
      <color rgb="FFFFFFFF"/>
      <name val="Liberation Sans1"/>
    </font>
    <font>
      <b/>
      <sz val="12"/>
      <color rgb="FF000000"/>
      <name val="Liberation Sans"/>
    </font>
    <font>
      <i/>
      <sz val="10"/>
      <color rgb="FF000000"/>
      <name val="Liberation Sans"/>
    </font>
    <font>
      <b/>
      <u/>
      <sz val="12"/>
      <color rgb="FFC81A71"/>
      <name val="Liberation Sans"/>
    </font>
    <font>
      <b/>
      <u/>
      <sz val="8"/>
      <color rgb="FFC81A71"/>
      <name val="Liberation Sans"/>
    </font>
    <font>
      <b/>
      <sz val="8"/>
      <color rgb="FF000000"/>
      <name val="Liberation Sans"/>
    </font>
    <font>
      <i/>
      <sz val="8"/>
      <color rgb="FF000000"/>
      <name val="Liberation Sans"/>
    </font>
    <font>
      <b/>
      <sz val="12"/>
      <color rgb="FF212121"/>
      <name val="Liberation Sans1"/>
    </font>
    <font>
      <sz val="12"/>
      <color rgb="FFFAFAFA"/>
      <name val="Liberation Sans1"/>
    </font>
    <font>
      <sz val="10"/>
      <color rgb="FF000000"/>
      <name val="Arial1"/>
    </font>
    <font>
      <b/>
      <sz val="8"/>
      <color rgb="FFFFFFFF"/>
      <name val="Arial"/>
      <family val="2"/>
    </font>
    <font>
      <b/>
      <sz val="9"/>
      <color rgb="FFFFFFFF"/>
      <name val="Arial"/>
      <family val="2"/>
    </font>
    <font>
      <sz val="10"/>
      <color rgb="FF000000"/>
      <name val="Liberation Sans1"/>
    </font>
    <font>
      <sz val="8"/>
      <color rgb="FF800000"/>
      <name val="Liberation Sans1"/>
    </font>
    <font>
      <u/>
      <sz val="12"/>
      <color theme="10"/>
      <name val="Liberation Sans1"/>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07838B"/>
        <bgColor rgb="FF07838B"/>
      </patternFill>
    </fill>
    <fill>
      <patternFill patternType="solid">
        <fgColor rgb="FFFFFFCC"/>
        <bgColor rgb="FFFFFFCC"/>
      </patternFill>
    </fill>
    <fill>
      <patternFill patternType="solid">
        <fgColor rgb="FFFFFFFF"/>
        <bgColor rgb="FFFFFFFF"/>
      </patternFill>
    </fill>
    <fill>
      <patternFill patternType="solid">
        <fgColor rgb="FFDE1B3E"/>
        <bgColor rgb="FFDE1B3E"/>
      </patternFill>
    </fill>
    <fill>
      <patternFill patternType="solid">
        <fgColor rgb="FFEEEEEE"/>
        <bgColor rgb="FFEEEEEE"/>
      </patternFill>
    </fill>
    <fill>
      <patternFill patternType="solid">
        <fgColor rgb="FF2D77D0"/>
        <bgColor rgb="FF2D77D0"/>
      </patternFill>
    </fill>
    <fill>
      <patternFill patternType="solid">
        <fgColor rgb="FFCC0000"/>
        <bgColor rgb="FFCC0000"/>
      </patternFill>
    </fill>
    <fill>
      <patternFill patternType="solid">
        <fgColor rgb="FFCCFFCC"/>
        <bgColor rgb="FFCCFFCC"/>
      </patternFill>
    </fill>
    <fill>
      <patternFill patternType="solid">
        <fgColor rgb="FFC81A71"/>
        <bgColor rgb="FFC81A71"/>
      </patternFill>
    </fill>
    <fill>
      <patternFill patternType="solid">
        <fgColor rgb="FF933C53"/>
        <bgColor rgb="FF933C53"/>
      </patternFill>
    </fill>
  </fills>
  <borders count="9">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s>
  <cellStyleXfs count="39">
    <xf numFmtId="0" fontId="0" fillId="0" borderId="0"/>
    <xf numFmtId="0" fontId="20" fillId="7" borderId="1"/>
    <xf numFmtId="0" fontId="2" fillId="0" borderId="0"/>
    <xf numFmtId="0" fontId="3" fillId="2" borderId="0"/>
    <xf numFmtId="0" fontId="3" fillId="3" borderId="0"/>
    <xf numFmtId="0" fontId="2" fillId="4" borderId="0"/>
    <xf numFmtId="0" fontId="4" fillId="5" borderId="0"/>
    <xf numFmtId="49" fontId="5" fillId="6" borderId="0"/>
    <xf numFmtId="0" fontId="6" fillId="7" borderId="0"/>
    <xf numFmtId="0" fontId="6" fillId="0" borderId="0"/>
    <xf numFmtId="49" fontId="7" fillId="8" borderId="0"/>
    <xf numFmtId="49" fontId="5" fillId="9" borderId="0"/>
    <xf numFmtId="49" fontId="5" fillId="2" borderId="0"/>
    <xf numFmtId="49" fontId="8" fillId="6" borderId="0">
      <alignment horizontal="center" vertical="center"/>
    </xf>
    <xf numFmtId="0" fontId="9" fillId="10" borderId="0"/>
    <xf numFmtId="0" fontId="10" fillId="7" borderId="0">
      <alignment horizontal="center" vertical="center"/>
    </xf>
    <xf numFmtId="0" fontId="10" fillId="0" borderId="0">
      <alignment horizontal="center" vertical="center"/>
    </xf>
    <xf numFmtId="0" fontId="8" fillId="11" borderId="0"/>
    <xf numFmtId="0" fontId="11" fillId="12" borderId="0"/>
    <xf numFmtId="0" fontId="12" fillId="0" borderId="0"/>
    <xf numFmtId="0" fontId="13" fillId="0" borderId="0"/>
    <xf numFmtId="0" fontId="14" fillId="13" borderId="0"/>
    <xf numFmtId="0" fontId="15" fillId="0" borderId="0">
      <alignment horizontal="center"/>
    </xf>
    <xf numFmtId="0" fontId="16" fillId="0" borderId="0">
      <alignment horizontal="center"/>
    </xf>
    <xf numFmtId="0" fontId="1" fillId="0" borderId="0">
      <alignment horizontal="center"/>
    </xf>
    <xf numFmtId="0" fontId="15" fillId="0" borderId="0">
      <alignment horizontal="center" textRotation="90"/>
    </xf>
    <xf numFmtId="0" fontId="17" fillId="0" borderId="0"/>
    <xf numFmtId="0" fontId="18" fillId="7" borderId="0"/>
    <xf numFmtId="49" fontId="19" fillId="8" borderId="0">
      <alignment horizontal="center" vertical="center"/>
    </xf>
    <xf numFmtId="49" fontId="8" fillId="9" borderId="0">
      <alignment horizontal="center" vertical="center"/>
    </xf>
    <xf numFmtId="49" fontId="8" fillId="2" borderId="0">
      <alignment horizontal="center" vertical="center"/>
    </xf>
    <xf numFmtId="0" fontId="21" fillId="0" borderId="0"/>
    <xf numFmtId="164" fontId="21" fillId="0" borderId="0"/>
    <xf numFmtId="0" fontId="1" fillId="0" borderId="0"/>
    <xf numFmtId="0" fontId="1" fillId="0" borderId="0"/>
    <xf numFmtId="0" fontId="22" fillId="14" borderId="0">
      <alignment horizontal="center" vertical="center"/>
    </xf>
    <xf numFmtId="0" fontId="6" fillId="15" borderId="0"/>
    <xf numFmtId="0" fontId="4" fillId="0" borderId="0"/>
    <xf numFmtId="0" fontId="37" fillId="0" borderId="0" applyNumberFormat="0" applyFill="0" applyBorder="0" applyAlignment="0" applyProtection="0"/>
  </cellStyleXfs>
  <cellXfs count="63">
    <xf numFmtId="0" fontId="0" fillId="0" borderId="0" xfId="0"/>
    <xf numFmtId="0" fontId="0" fillId="0" borderId="0" xfId="0" applyAlignment="1">
      <alignment horizontal="left" vertical="center" wrapText="1"/>
    </xf>
    <xf numFmtId="0" fontId="8" fillId="11" borderId="2" xfId="0" applyFont="1" applyFill="1" applyBorder="1" applyAlignment="1">
      <alignment horizontal="right" vertical="center"/>
    </xf>
    <xf numFmtId="0" fontId="8" fillId="11" borderId="2" xfId="0" applyFont="1" applyFill="1" applyBorder="1" applyAlignment="1">
      <alignment horizontal="left" vertic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30" fillId="10" borderId="0" xfId="17" applyFont="1" applyFill="1" applyAlignment="1">
      <alignment vertical="center"/>
    </xf>
    <xf numFmtId="0" fontId="31" fillId="0" borderId="0" xfId="0" applyFont="1"/>
    <xf numFmtId="0" fontId="32"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8" fillId="11" borderId="2" xfId="17" applyBorder="1" applyAlignment="1">
      <alignment horizontal="center" vertical="center" textRotation="90" wrapText="1"/>
    </xf>
    <xf numFmtId="0" fontId="8" fillId="11" borderId="2" xfId="17"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left" vertical="center" wrapText="1"/>
    </xf>
    <xf numFmtId="0" fontId="0" fillId="0" borderId="0" xfId="0" applyAlignment="1">
      <alignment vertical="center"/>
    </xf>
    <xf numFmtId="0" fontId="6" fillId="0" borderId="0" xfId="0" applyFont="1" applyAlignment="1">
      <alignment horizontal="center" vertical="center" wrapText="1"/>
    </xf>
    <xf numFmtId="0" fontId="8" fillId="0" borderId="0" xfId="17" applyFill="1" applyAlignment="1">
      <alignment horizontal="center" vertical="center" wrapText="1"/>
    </xf>
    <xf numFmtId="0" fontId="9" fillId="10" borderId="5" xfId="0" applyFont="1" applyFill="1" applyBorder="1" applyAlignment="1">
      <alignment horizontal="center"/>
    </xf>
    <xf numFmtId="0" fontId="9" fillId="10" borderId="6" xfId="0" applyFont="1" applyFill="1" applyBorder="1" applyAlignment="1">
      <alignment horizontal="center"/>
    </xf>
    <xf numFmtId="49" fontId="8" fillId="6" borderId="2" xfId="13" applyBorder="1">
      <alignment horizontal="center" vertical="center"/>
    </xf>
    <xf numFmtId="0" fontId="6" fillId="0" borderId="0" xfId="0" applyFont="1"/>
    <xf numFmtId="0" fontId="9" fillId="0" borderId="2" xfId="0" applyFont="1" applyBorder="1" applyAlignment="1">
      <alignment horizontal="center"/>
    </xf>
    <xf numFmtId="0" fontId="9" fillId="0" borderId="7" xfId="0" applyFont="1" applyBorder="1" applyAlignment="1">
      <alignment horizontal="center"/>
    </xf>
    <xf numFmtId="49" fontId="8" fillId="9" borderId="2" xfId="29" applyBorder="1">
      <alignment horizontal="center" vertical="center"/>
    </xf>
    <xf numFmtId="0" fontId="9" fillId="10" borderId="2" xfId="0" applyFont="1" applyFill="1" applyBorder="1" applyAlignment="1">
      <alignment horizontal="center"/>
    </xf>
    <xf numFmtId="0" fontId="9" fillId="10" borderId="7" xfId="0" applyFont="1" applyFill="1" applyBorder="1" applyAlignment="1">
      <alignment horizontal="center"/>
    </xf>
    <xf numFmtId="49" fontId="19" fillId="8" borderId="2" xfId="28" applyBorder="1">
      <alignment horizontal="center" vertical="center"/>
    </xf>
    <xf numFmtId="0" fontId="9" fillId="0" borderId="4" xfId="0" applyFont="1" applyBorder="1" applyAlignment="1">
      <alignment horizontal="center"/>
    </xf>
    <xf numFmtId="0" fontId="9" fillId="0" borderId="8" xfId="0" applyFont="1" applyBorder="1" applyAlignment="1">
      <alignment horizontal="center"/>
    </xf>
    <xf numFmtId="0" fontId="10" fillId="7" borderId="2" xfId="15" applyBorder="1">
      <alignment horizontal="center" vertical="center"/>
    </xf>
    <xf numFmtId="0" fontId="35" fillId="0" borderId="0" xfId="0" applyFont="1" applyAlignment="1">
      <alignment horizontal="center"/>
    </xf>
    <xf numFmtId="0" fontId="0" fillId="0" borderId="0" xfId="0" applyAlignment="1">
      <alignment horizontal="center"/>
    </xf>
    <xf numFmtId="0" fontId="0" fillId="0" borderId="0" xfId="0" applyAlignment="1">
      <alignment horizontal="left"/>
    </xf>
    <xf numFmtId="0" fontId="5" fillId="2" borderId="0" xfId="0" applyFont="1" applyFill="1" applyAlignment="1">
      <alignment horizontal="center"/>
    </xf>
    <xf numFmtId="0" fontId="6" fillId="10" borderId="2" xfId="0" applyFont="1" applyFill="1" applyBorder="1" applyAlignment="1">
      <alignment horizontal="center"/>
    </xf>
    <xf numFmtId="0" fontId="5" fillId="0" borderId="0" xfId="0" applyFont="1" applyAlignment="1">
      <alignment horizontal="center"/>
    </xf>
    <xf numFmtId="0" fontId="6" fillId="0" borderId="2" xfId="0" applyFont="1" applyBorder="1" applyAlignment="1">
      <alignment horizontal="center"/>
    </xf>
    <xf numFmtId="0" fontId="0" fillId="14" borderId="0" xfId="0" applyFill="1"/>
    <xf numFmtId="0" fontId="0" fillId="14" borderId="0" xfId="0" applyFill="1" applyAlignment="1">
      <alignment horizontal="center"/>
    </xf>
    <xf numFmtId="0" fontId="5" fillId="14" borderId="2" xfId="0" applyFont="1" applyFill="1" applyBorder="1" applyAlignment="1">
      <alignment horizontal="center"/>
    </xf>
    <xf numFmtId="0" fontId="5" fillId="14" borderId="0" xfId="0" applyFont="1" applyFill="1" applyAlignment="1">
      <alignment horizontal="center"/>
    </xf>
    <xf numFmtId="0" fontId="5" fillId="0" borderId="2" xfId="0" applyFont="1" applyBorder="1" applyAlignment="1">
      <alignment horizontal="center"/>
    </xf>
    <xf numFmtId="0" fontId="6" fillId="0" borderId="0" xfId="0" applyFont="1" applyAlignment="1">
      <alignment horizontal="center"/>
    </xf>
    <xf numFmtId="0" fontId="9" fillId="0" borderId="2" xfId="0" applyFont="1" applyBorder="1" applyAlignment="1">
      <alignment horizontal="center" vertical="center" wrapText="1"/>
    </xf>
    <xf numFmtId="0" fontId="0" fillId="0" borderId="0" xfId="0" applyAlignment="1">
      <alignment vertical="center" wrapText="1"/>
    </xf>
    <xf numFmtId="0" fontId="36" fillId="0" borderId="2" xfId="0" applyFont="1" applyBorder="1" applyAlignment="1">
      <alignment horizontal="left" vertical="center" wrapText="1"/>
    </xf>
    <xf numFmtId="0" fontId="0" fillId="0" borderId="0" xfId="0" applyAlignment="1">
      <alignment horizontal="center" vertical="center" wrapText="1"/>
    </xf>
    <xf numFmtId="0" fontId="0" fillId="0" borderId="2" xfId="19" applyFont="1" applyBorder="1" applyAlignment="1">
      <alignment vertical="center" wrapText="1"/>
    </xf>
    <xf numFmtId="0" fontId="0" fillId="0" borderId="2" xfId="0" applyBorder="1" applyAlignment="1">
      <alignment vertical="center" wrapText="1"/>
    </xf>
    <xf numFmtId="0" fontId="37" fillId="0" borderId="2" xfId="38" applyBorder="1" applyAlignment="1">
      <alignment vertical="center" wrapText="1"/>
    </xf>
    <xf numFmtId="0" fontId="5" fillId="14" borderId="0" xfId="35"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3" fillId="14" borderId="0" xfId="35" applyFont="1">
      <alignment horizontal="center" vertical="center"/>
    </xf>
    <xf numFmtId="0" fontId="0" fillId="10" borderId="0" xfId="0" applyFill="1" applyAlignment="1">
      <alignment horizontal="left" vertical="center" wrapText="1"/>
    </xf>
    <xf numFmtId="0" fontId="9" fillId="0" borderId="0" xfId="0" applyFont="1" applyAlignment="1">
      <alignment horizontal="left" vertical="center" wrapText="1"/>
    </xf>
    <xf numFmtId="0" fontId="33" fillId="11" borderId="2" xfId="17" applyFont="1" applyBorder="1" applyAlignment="1">
      <alignment horizontal="center" vertical="center" textRotation="90" wrapText="1"/>
    </xf>
    <xf numFmtId="0" fontId="5" fillId="14" borderId="3" xfId="35" applyFont="1" applyBorder="1" applyAlignment="1">
      <alignment horizontal="center" vertical="center" wrapText="1"/>
    </xf>
    <xf numFmtId="0" fontId="8" fillId="11" borderId="4" xfId="17" applyBorder="1" applyAlignment="1">
      <alignment horizontal="center" vertical="center" textRotation="90" wrapText="1"/>
    </xf>
    <xf numFmtId="0" fontId="8" fillId="11" borderId="4" xfId="17" applyBorder="1" applyAlignment="1">
      <alignment horizontal="center" vertical="center" wrapText="1"/>
    </xf>
    <xf numFmtId="0" fontId="34" fillId="11" borderId="4" xfId="17" applyFont="1" applyBorder="1" applyAlignment="1">
      <alignment horizontal="center" vertical="center" textRotation="90" wrapText="1"/>
    </xf>
    <xf numFmtId="0" fontId="22" fillId="14" borderId="3" xfId="35" applyBorder="1">
      <alignment horizontal="center" vertical="center"/>
    </xf>
  </cellXfs>
  <cellStyles count="39">
    <cellStyle name="Accent" xfId="2" xr:uid="{F4B76F3B-A701-4C72-BD4E-342081E5DA80}"/>
    <cellStyle name="Accent 1" xfId="3" xr:uid="{9FDAFD90-4DA7-4CE9-91B7-C87252A0C35E}"/>
    <cellStyle name="Accent 2" xfId="4" xr:uid="{528067C3-2DA4-4C5A-8D95-B5B7F16FA111}"/>
    <cellStyle name="Accent 3" xfId="5" xr:uid="{98EE1457-352E-4218-8554-2455ABEA6DCC}"/>
    <cellStyle name="Bad" xfId="6" xr:uid="{0EBC7AD7-D4E1-4B68-A299-0CF96945C422}"/>
    <cellStyle name="cf1" xfId="7" xr:uid="{E082BF6C-D570-479E-9A4F-4CCDCFA4D52E}"/>
    <cellStyle name="cf2" xfId="8" xr:uid="{3982CEDE-03E2-43C8-8167-937ECBF9B056}"/>
    <cellStyle name="cf3" xfId="9" xr:uid="{17A183A3-D44E-453B-93F5-6A519D6A7153}"/>
    <cellStyle name="cf4" xfId="10" xr:uid="{214DD92B-C197-4244-8232-87BC96660558}"/>
    <cellStyle name="cf5" xfId="11" xr:uid="{721779A4-25C8-4A5D-B305-9F9A889EF603}"/>
    <cellStyle name="cf6" xfId="12" xr:uid="{54CE6742-1B93-4EA6-A4BC-A50DD44DB72A}"/>
    <cellStyle name="Conforme" xfId="13" xr:uid="{4643CA39-A10F-4461-94E3-37E35B984C95}"/>
    <cellStyle name="Critère NA" xfId="14" xr:uid="{D7505DE3-C296-4FB9-8E84-22A7674CD4D8}"/>
    <cellStyle name="Dérogation" xfId="15" xr:uid="{064B7B6E-8DB6-4E8F-B5DE-189BF7E5A4F6}"/>
    <cellStyle name="Dérogation-N" xfId="16" xr:uid="{BDF39B45-FABE-470F-9AC9-9946B01215A9}"/>
    <cellStyle name="Entête tableau" xfId="17" xr:uid="{6CC303CB-DEF3-4350-9F72-CAA4E6ED882B}"/>
    <cellStyle name="Error" xfId="18" xr:uid="{E9CB11D3-2602-4828-9A72-21C5A356C2E3}"/>
    <cellStyle name="Excel Built-in Hyperlink" xfId="19" xr:uid="{CD6360AA-F9C1-483F-9CC2-A384D3E18BFE}"/>
    <cellStyle name="Footnote" xfId="20" xr:uid="{91CDEDC9-66E7-4C51-B582-51A88A873A67}"/>
    <cellStyle name="Good" xfId="21" xr:uid="{7AA2FD92-A445-4C4A-8B6E-26FC742E8294}"/>
    <cellStyle name="Heading" xfId="22" xr:uid="{14F8710C-9EF4-4CF8-9F55-431DAC911D35}"/>
    <cellStyle name="Heading 1" xfId="23" xr:uid="{4DD3299D-DD03-4336-A6CA-129D7F103D65}"/>
    <cellStyle name="Heading 2" xfId="24" xr:uid="{498B7973-57D1-4564-801D-4F3D4AE511A5}"/>
    <cellStyle name="Heading1" xfId="25" xr:uid="{DAC35EF1-70FE-4080-B767-184D59D13537}"/>
    <cellStyle name="Hyperlink" xfId="26" xr:uid="{AF90F134-EFDE-4A1F-B280-AA6EDD2FCBAE}"/>
    <cellStyle name="Lien hypertexte" xfId="38" builtinId="8"/>
    <cellStyle name="Neutral" xfId="27" xr:uid="{206E664B-37D8-42CD-A103-E8F923333306}"/>
    <cellStyle name="Non applicable" xfId="28" xr:uid="{5D9B3603-F14B-4DDA-B9B1-D857B370430E}"/>
    <cellStyle name="Non conforme" xfId="29" xr:uid="{03D0EEC0-DF75-4762-B0C7-770F3342F59F}"/>
    <cellStyle name="Non testé" xfId="30" xr:uid="{E398DDFB-31B2-4C1E-9816-3C0230B5771A}"/>
    <cellStyle name="Normal" xfId="0" builtinId="0" customBuiltin="1"/>
    <cellStyle name="Note" xfId="1" builtinId="10" customBuiltin="1"/>
    <cellStyle name="Result" xfId="31" xr:uid="{D7E4C772-291B-4272-B5B0-91ED69660A14}"/>
    <cellStyle name="Result2" xfId="32" xr:uid="{D82967A4-5400-4163-9D3D-FF25F324673B}"/>
    <cellStyle name="Status" xfId="33" xr:uid="{60DF965F-330C-4C0C-8B98-073EA497B9A7}"/>
    <cellStyle name="Text" xfId="34" xr:uid="{6E24271A-4B48-4FEB-B8A3-E68997ED068E}"/>
    <cellStyle name="Titre tableau" xfId="35" xr:uid="{BF23B318-A2ED-43D8-8CDA-F53EF598F677}"/>
    <cellStyle name="TitreViolet" xfId="36" xr:uid="{1EA709E8-8B3E-4204-8757-2E63FCD1B752}"/>
    <cellStyle name="Warning" xfId="37" xr:uid="{06B7138F-334C-4C0F-93C5-76CF1351C8F8}"/>
  </cellStyles>
  <dxfs count="120">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
      <font>
        <b/>
        <color rgb="FF000000"/>
      </font>
      <fill>
        <patternFill patternType="none"/>
      </fill>
    </dxf>
    <dxf>
      <font>
        <b/>
        <color rgb="FF000000"/>
      </font>
      <fill>
        <patternFill patternType="solid">
          <fgColor rgb="FFFFFFCC"/>
          <bgColor rgb="FFFFFFCC"/>
        </patternFill>
      </fill>
    </dxf>
    <dxf>
      <font>
        <b/>
        <color rgb="FFFFFFFF"/>
      </font>
      <numFmt numFmtId="30" formatCode="@"/>
      <fill>
        <patternFill patternType="solid">
          <fgColor rgb="FF000000"/>
          <bgColor rgb="FF000000"/>
        </patternFill>
      </fill>
    </dxf>
    <dxf>
      <font>
        <b/>
        <color rgb="FF808080"/>
      </font>
      <numFmt numFmtId="30" formatCode="@"/>
      <fill>
        <patternFill patternType="solid">
          <fgColor rgb="FFFFFFFF"/>
          <bgColor rgb="FFFFFFFF"/>
        </patternFill>
      </fill>
    </dxf>
    <dxf>
      <font>
        <b/>
        <color rgb="FFFFFFFF"/>
      </font>
      <numFmt numFmtId="30" formatCode="@"/>
      <fill>
        <patternFill patternType="solid">
          <fgColor rgb="FFDE1B3E"/>
          <bgColor rgb="FFDE1B3E"/>
        </patternFill>
      </fill>
    </dxf>
    <dxf>
      <font>
        <b/>
        <color rgb="FFFFFFFF"/>
      </font>
      <numFmt numFmtId="30" formatCode="@"/>
      <fill>
        <patternFill patternType="solid">
          <fgColor rgb="FF07838B"/>
          <bgColor rgb="FF07838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9DBA66-68D8-4747-8F22-83F6BC3B6A95}" name="__Anonymous_Sheet_DB__4" displayName="__Anonymous_Sheet_DB__4" ref="AC3:AC120" headerRowCount="0" totalsRowShown="0">
  <sortState xmlns:xlrd2="http://schemas.microsoft.com/office/spreadsheetml/2017/richdata2" ref="AC3:AC120">
    <sortCondition ref="AC3:AC120"/>
  </sortState>
  <tableColumns count="1">
    <tableColumn id="1" xr3:uid="{DA09917D-8A80-4640-8B9B-A3E99A36F756}" name="Colonne1"/>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tissotwatches.com/fr-fr/plan-du-site.html"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3A258-3B84-4176-B78B-E591E1CC3886}">
  <dimension ref="A1:D9"/>
  <sheetViews>
    <sheetView topLeftCell="A5" workbookViewId="0">
      <selection activeCell="A7" sqref="A7:D7"/>
    </sheetView>
  </sheetViews>
  <sheetFormatPr baseColWidth="10" defaultRowHeight="15"/>
  <cols>
    <col min="1" max="1" width="18.5546875" customWidth="1"/>
    <col min="2" max="3" width="22.44140625" customWidth="1"/>
    <col min="4" max="4" width="27.21875" customWidth="1"/>
    <col min="5" max="1023" width="9.44140625" customWidth="1"/>
    <col min="1024" max="1024" width="7.21875" customWidth="1"/>
  </cols>
  <sheetData>
    <row r="1" spans="1:4" ht="37.700000000000003" customHeight="1">
      <c r="A1" s="51" t="s">
        <v>0</v>
      </c>
      <c r="B1" s="51"/>
      <c r="C1" s="51"/>
      <c r="D1" s="51"/>
    </row>
    <row r="2" spans="1:4" ht="37.700000000000003" customHeight="1">
      <c r="A2" s="54" t="s">
        <v>1</v>
      </c>
      <c r="B2" s="54"/>
      <c r="C2" s="54"/>
      <c r="D2" s="54"/>
    </row>
    <row r="3" spans="1:4" ht="254.45" customHeight="1">
      <c r="A3" s="55" t="s">
        <v>2</v>
      </c>
      <c r="B3" s="55"/>
      <c r="C3" s="55"/>
      <c r="D3" s="55"/>
    </row>
    <row r="4" spans="1:4" ht="9.9499999999999993" customHeight="1">
      <c r="A4" s="1"/>
    </row>
    <row r="5" spans="1:4" ht="409.6" customHeight="1">
      <c r="A5" s="56" t="s">
        <v>3</v>
      </c>
      <c r="B5" s="56"/>
      <c r="C5" s="56"/>
      <c r="D5" s="56"/>
    </row>
    <row r="6" spans="1:4" ht="23.85" customHeight="1">
      <c r="B6" s="2" t="s">
        <v>4</v>
      </c>
      <c r="C6" s="3">
        <f>COUNTA(Échantillon!A9:A49)</f>
        <v>20</v>
      </c>
    </row>
    <row r="7" spans="1:4" ht="264" customHeight="1">
      <c r="A7" s="56" t="s">
        <v>5</v>
      </c>
      <c r="B7" s="56"/>
      <c r="C7" s="56"/>
      <c r="D7" s="56"/>
    </row>
    <row r="9" spans="1:4" ht="283.5" customHeight="1"/>
  </sheetData>
  <mergeCells count="5">
    <mergeCell ref="A1:D1"/>
    <mergeCell ref="A2:D2"/>
    <mergeCell ref="A3:D3"/>
    <mergeCell ref="A5:D5"/>
    <mergeCell ref="A7:D7"/>
  </mergeCell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AC9E7-9AD4-4481-9E15-9812EE5A2E3B}">
  <dimension ref="A1:BL109"/>
  <sheetViews>
    <sheetView topLeftCell="A80"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CONCATENATE(Échantillon!B13," : ",Échantillon!C13)</f>
        <v>Mentions légales : https://www.tissotwatches.com/fr-fr/impressum.html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95" priority="1" stopIfTrue="1" operator="equal">
      <formula>"C"</formula>
    </cfRule>
    <cfRule type="cellIs" dxfId="94" priority="2" stopIfTrue="1" operator="equal">
      <formula>"NC"</formula>
    </cfRule>
    <cfRule type="cellIs" dxfId="93" priority="3" stopIfTrue="1" operator="equal">
      <formula>"NA"</formula>
    </cfRule>
    <cfRule type="cellIs" dxfId="92" priority="4" stopIfTrue="1" operator="equal">
      <formula>"NT"</formula>
    </cfRule>
  </conditionalFormatting>
  <conditionalFormatting sqref="E4:E109">
    <cfRule type="cellIs" dxfId="91" priority="5" stopIfTrue="1" operator="equal">
      <formula>"D"</formula>
    </cfRule>
    <cfRule type="cellIs" dxfId="90" priority="6" stopIfTrue="1" operator="equal">
      <formula>"N"</formula>
    </cfRule>
  </conditionalFormatting>
  <dataValidations count="2">
    <dataValidation type="list" showErrorMessage="1" sqref="D4:D109" xr:uid="{18391C60-B64B-4FD7-8AD1-1616EE298E1B}">
      <formula1>"C,NC,NA,NT"</formula1>
    </dataValidation>
    <dataValidation type="list" showErrorMessage="1" sqref="E4:E109" xr:uid="{B44C836B-C641-4C12-9400-C43D3ABB23B5}">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C0E96-8DA7-4565-A3B5-C7C4C9A82445}">
  <dimension ref="A1:BL109"/>
  <sheetViews>
    <sheetView tabSelected="1" topLeftCell="A85" workbookViewId="0">
      <selection activeCell="E101" sqref="E101"/>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CONCATENATE(Échantillon!B14," : ",Échantillon!C14)</f>
        <v>Aide : https://www.tissotwatches.com/fr-fr/sizeguide</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270</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270</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89" priority="1" stopIfTrue="1" operator="equal">
      <formula>"C"</formula>
    </cfRule>
    <cfRule type="cellIs" dxfId="88" priority="2" stopIfTrue="1" operator="equal">
      <formula>"NC"</formula>
    </cfRule>
    <cfRule type="cellIs" dxfId="87" priority="3" stopIfTrue="1" operator="equal">
      <formula>"NA"</formula>
    </cfRule>
    <cfRule type="cellIs" dxfId="86" priority="4" stopIfTrue="1" operator="equal">
      <formula>"NT"</formula>
    </cfRule>
  </conditionalFormatting>
  <conditionalFormatting sqref="E4:E109">
    <cfRule type="cellIs" dxfId="85" priority="5" stopIfTrue="1" operator="equal">
      <formula>"D"</formula>
    </cfRule>
    <cfRule type="cellIs" dxfId="84" priority="6" stopIfTrue="1" operator="equal">
      <formula>"N"</formula>
    </cfRule>
  </conditionalFormatting>
  <dataValidations count="2">
    <dataValidation type="list" showErrorMessage="1" sqref="D4:D109" xr:uid="{CE432C6F-4E00-4CB4-BD3C-8E341184F41E}">
      <formula1>"C,NC,NA,NT"</formula1>
    </dataValidation>
    <dataValidation type="list" showErrorMessage="1" sqref="E4:E109" xr:uid="{F634B1D1-8B7A-479C-80FB-CE8475ACDB7B}">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BDC2E-14D9-4FF4-A72A-53D20371BA83}">
  <dimension ref="A1:BL109"/>
  <sheetViews>
    <sheetView topLeftCell="A81"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CONCATENATE(Échantillon!B15," : ",Échantillon!C15)</f>
        <v>Plan du site : https://www.tissotwatches.com/fr-fr/plan-du-site.html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83" priority="1" stopIfTrue="1" operator="equal">
      <formula>"C"</formula>
    </cfRule>
    <cfRule type="cellIs" dxfId="82" priority="2" stopIfTrue="1" operator="equal">
      <formula>"NC"</formula>
    </cfRule>
    <cfRule type="cellIs" dxfId="81" priority="3" stopIfTrue="1" operator="equal">
      <formula>"NA"</formula>
    </cfRule>
    <cfRule type="cellIs" dxfId="80" priority="4" stopIfTrue="1" operator="equal">
      <formula>"NT"</formula>
    </cfRule>
  </conditionalFormatting>
  <conditionalFormatting sqref="E4:E109">
    <cfRule type="cellIs" dxfId="79" priority="5" stopIfTrue="1" operator="equal">
      <formula>"D"</formula>
    </cfRule>
    <cfRule type="cellIs" dxfId="78" priority="6" stopIfTrue="1" operator="equal">
      <formula>"N"</formula>
    </cfRule>
  </conditionalFormatting>
  <dataValidations count="2">
    <dataValidation type="list" showErrorMessage="1" sqref="D4:D109" xr:uid="{E4B04F58-38C6-4B2D-A30C-7049DAACD042}">
      <formula1>"C,NC,NA,NT"</formula1>
    </dataValidation>
    <dataValidation type="list" showErrorMessage="1" sqref="E4:E109" xr:uid="{B2A13D5F-5EFE-4FFB-B2B7-5ACC6430B969}">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EA5B-5A02-48FD-B8F4-5FA47AE889BF}">
  <dimension ref="A1:BL109"/>
  <sheetViews>
    <sheetView topLeftCell="A80"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CONCATENATE(Échantillon!B16," : ",Échantillon!C16)</f>
        <v>Recherche : https://www.tissotwatches.com/fr-fr/search</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77" priority="1" stopIfTrue="1" operator="equal">
      <formula>"C"</formula>
    </cfRule>
    <cfRule type="cellIs" dxfId="76" priority="2" stopIfTrue="1" operator="equal">
      <formula>"NC"</formula>
    </cfRule>
    <cfRule type="cellIs" dxfId="75" priority="3" stopIfTrue="1" operator="equal">
      <formula>"NA"</formula>
    </cfRule>
    <cfRule type="cellIs" dxfId="74" priority="4" stopIfTrue="1" operator="equal">
      <formula>"NT"</formula>
    </cfRule>
  </conditionalFormatting>
  <conditionalFormatting sqref="E4:E109">
    <cfRule type="cellIs" dxfId="73" priority="5" stopIfTrue="1" operator="equal">
      <formula>"D"</formula>
    </cfRule>
    <cfRule type="cellIs" dxfId="72" priority="6" stopIfTrue="1" operator="equal">
      <formula>"N"</formula>
    </cfRule>
  </conditionalFormatting>
  <dataValidations count="2">
    <dataValidation type="list" showErrorMessage="1" sqref="D4:D109" xr:uid="{BC91F65E-2E85-44EC-9D08-58054DA24EFF}">
      <formula1>"C,NC,NA,NT"</formula1>
    </dataValidation>
    <dataValidation type="list" showErrorMessage="1" sqref="E4:E109" xr:uid="{9AD5C923-32E4-44E2-A288-D63B4B7F41DE}">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590F1-5344-4AE1-8307-B12E39D7A189}">
  <dimension ref="A1:AMC109"/>
  <sheetViews>
    <sheetView topLeftCell="A84"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CONCATENATE(Échantillon!B17," : ",Échantillon!C17)</f>
        <v>Actualités : https://www.tissotwatches.com/fr-fr/magazine.html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71" priority="1" stopIfTrue="1" operator="equal">
      <formula>"C"</formula>
    </cfRule>
    <cfRule type="cellIs" dxfId="70" priority="2" stopIfTrue="1" operator="equal">
      <formula>"NC"</formula>
    </cfRule>
    <cfRule type="cellIs" dxfId="69" priority="3" stopIfTrue="1" operator="equal">
      <formula>"NA"</formula>
    </cfRule>
    <cfRule type="cellIs" dxfId="68" priority="4" stopIfTrue="1" operator="equal">
      <formula>"NT"</formula>
    </cfRule>
  </conditionalFormatting>
  <conditionalFormatting sqref="E4:E109">
    <cfRule type="cellIs" dxfId="67" priority="5" stopIfTrue="1" operator="equal">
      <formula>"D"</formula>
    </cfRule>
    <cfRule type="cellIs" dxfId="66" priority="6" stopIfTrue="1" operator="equal">
      <formula>"N"</formula>
    </cfRule>
  </conditionalFormatting>
  <dataValidations count="2">
    <dataValidation type="list" showErrorMessage="1" sqref="D4:D109" xr:uid="{A408222E-6F1C-4C44-926A-39358FFA4E9C}">
      <formula1>"C,NC,NA,NT"</formula1>
    </dataValidation>
    <dataValidation type="list" showErrorMessage="1" sqref="E4:E109" xr:uid="{3C7057F3-D889-4A1D-9153-50BCF369D41F}">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B6F4-7900-4FF3-927E-9E6A16218980}">
  <dimension ref="A1:AMC109"/>
  <sheetViews>
    <sheetView topLeftCell="A83"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CONCATENATE(Échantillon!B18," : ",Échantillon!C18)</f>
        <v>Actualité  : https://www.tissotwatches.com/fr-fr/magazine-news-powermatic-80.html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65" priority="1" stopIfTrue="1" operator="equal">
      <formula>"C"</formula>
    </cfRule>
    <cfRule type="cellIs" dxfId="64" priority="2" stopIfTrue="1" operator="equal">
      <formula>"NC"</formula>
    </cfRule>
    <cfRule type="cellIs" dxfId="63" priority="3" stopIfTrue="1" operator="equal">
      <formula>"NA"</formula>
    </cfRule>
    <cfRule type="cellIs" dxfId="62" priority="4" stopIfTrue="1" operator="equal">
      <formula>"NT"</formula>
    </cfRule>
  </conditionalFormatting>
  <conditionalFormatting sqref="E4:E109">
    <cfRule type="cellIs" dxfId="61" priority="5" stopIfTrue="1" operator="equal">
      <formula>"D"</formula>
    </cfRule>
    <cfRule type="cellIs" dxfId="60" priority="6" stopIfTrue="1" operator="equal">
      <formula>"N"</formula>
    </cfRule>
  </conditionalFormatting>
  <dataValidations count="2">
    <dataValidation type="list" showErrorMessage="1" sqref="D4:D109" xr:uid="{459661CF-382C-411F-8FAE-16C40693F753}">
      <formula1>"C,NC,NA,NT"</formula1>
    </dataValidation>
    <dataValidation type="list" showErrorMessage="1" sqref="E4:E109" xr:uid="{269BC28C-2B1C-4135-A8CF-C9A1E4ABA646}">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B903-02DC-4672-A1EA-94DFA19BB2D8}">
  <dimension ref="A1:AMC109"/>
  <sheetViews>
    <sheetView topLeftCell="A75"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CONCATENATE(Échantillon!B19," : ",Échantillon!C19)</f>
        <v>Catégorie montres : https://www.tissotwatches.com/fr-fr/collection.html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59" priority="1" stopIfTrue="1" operator="equal">
      <formula>"C"</formula>
    </cfRule>
    <cfRule type="cellIs" dxfId="58" priority="2" stopIfTrue="1" operator="equal">
      <formula>"NC"</formula>
    </cfRule>
    <cfRule type="cellIs" dxfId="57" priority="3" stopIfTrue="1" operator="equal">
      <formula>"NA"</formula>
    </cfRule>
    <cfRule type="cellIs" dxfId="56" priority="4" stopIfTrue="1" operator="equal">
      <formula>"NT"</formula>
    </cfRule>
  </conditionalFormatting>
  <conditionalFormatting sqref="E4:E109">
    <cfRule type="cellIs" dxfId="55" priority="5" stopIfTrue="1" operator="equal">
      <formula>"D"</formula>
    </cfRule>
    <cfRule type="cellIs" dxfId="54" priority="6" stopIfTrue="1" operator="equal">
      <formula>"N"</formula>
    </cfRule>
  </conditionalFormatting>
  <dataValidations count="2">
    <dataValidation type="list" showErrorMessage="1" sqref="D4:D109" xr:uid="{193CFDD7-2C41-44CA-AEC7-E0A2C44030C2}">
      <formula1>"C,NC,NA,NT"</formula1>
    </dataValidation>
    <dataValidation type="list" showErrorMessage="1" sqref="E4:E109" xr:uid="{74184213-2B92-4640-8AD4-2917A7D64B35}">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7660-B863-485C-BC82-B9B130589770}">
  <dimension ref="A1:AMC109"/>
  <sheetViews>
    <sheetView topLeftCell="A85" workbookViewId="0">
      <selection activeCell="F98" sqref="F98"/>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CONCATENATE(Échantillon!B20," : ",Échantillon!C20)</f>
        <v>Produit montre : https://www.tissotwatches.com/fr-fr/T1374101104100.html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271</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271</v>
      </c>
      <c r="E100" s="15" t="s">
        <v>285</v>
      </c>
      <c r="F100" s="14" t="s">
        <v>325</v>
      </c>
      <c r="G100" s="14"/>
    </row>
    <row r="101" spans="1:7" ht="22.5">
      <c r="A101" s="57"/>
      <c r="B101" s="44" t="str">
        <f>Critères!B100</f>
        <v>13.4</v>
      </c>
      <c r="C101" s="14" t="str">
        <f>Critères!C100</f>
        <v>Pour chaque document bureautique ayant une version accessible, cette version offre-t-elle la même information ?</v>
      </c>
      <c r="D101" s="9" t="s">
        <v>271</v>
      </c>
      <c r="E101" s="15" t="s">
        <v>273</v>
      </c>
      <c r="F101" s="14"/>
      <c r="G101" s="14" t="s">
        <v>324</v>
      </c>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53" priority="1" stopIfTrue="1" operator="equal">
      <formula>"C"</formula>
    </cfRule>
    <cfRule type="cellIs" dxfId="52" priority="2" stopIfTrue="1" operator="equal">
      <formula>"NC"</formula>
    </cfRule>
    <cfRule type="cellIs" dxfId="51" priority="3" stopIfTrue="1" operator="equal">
      <formula>"NA"</formula>
    </cfRule>
    <cfRule type="cellIs" dxfId="50" priority="4" stopIfTrue="1" operator="equal">
      <formula>"NT"</formula>
    </cfRule>
  </conditionalFormatting>
  <conditionalFormatting sqref="E4:E109">
    <cfRule type="cellIs" dxfId="49" priority="5" stopIfTrue="1" operator="equal">
      <formula>"D"</formula>
    </cfRule>
    <cfRule type="cellIs" dxfId="48" priority="6" stopIfTrue="1" operator="equal">
      <formula>"N"</formula>
    </cfRule>
  </conditionalFormatting>
  <dataValidations count="2">
    <dataValidation type="list" showErrorMessage="1" sqref="D4:D109" xr:uid="{EF1F672F-18E6-46B0-A5E4-280F53C14E57}">
      <formula1>"C,NC,NA,NT"</formula1>
    </dataValidation>
    <dataValidation type="list" showErrorMessage="1" sqref="E4:E109" xr:uid="{F27F01FD-157D-4E2A-BFA5-46177941DA6E}">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ECE6-5119-4D27-8CDD-C416BED2C430}">
  <dimension ref="A1:AMC109"/>
  <sheetViews>
    <sheetView topLeftCell="A81"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CONCATENATE(Échantillon!B21," : ",Échantillon!C21)</f>
        <v>Catégorie bracelets : https://www.tissotwatches.com/fr-fr/bracelet.html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47" priority="1" stopIfTrue="1" operator="equal">
      <formula>"C"</formula>
    </cfRule>
    <cfRule type="cellIs" dxfId="46" priority="2" stopIfTrue="1" operator="equal">
      <formula>"NC"</formula>
    </cfRule>
    <cfRule type="cellIs" dxfId="45" priority="3" stopIfTrue="1" operator="equal">
      <formula>"NA"</formula>
    </cfRule>
    <cfRule type="cellIs" dxfId="44" priority="4" stopIfTrue="1" operator="equal">
      <formula>"NT"</formula>
    </cfRule>
  </conditionalFormatting>
  <conditionalFormatting sqref="E4:E109">
    <cfRule type="cellIs" dxfId="43" priority="5" stopIfTrue="1" operator="equal">
      <formula>"D"</formula>
    </cfRule>
    <cfRule type="cellIs" dxfId="42" priority="6" stopIfTrue="1" operator="equal">
      <formula>"N"</formula>
    </cfRule>
  </conditionalFormatting>
  <dataValidations count="2">
    <dataValidation type="list" showErrorMessage="1" sqref="D4:D109" xr:uid="{FB7C38FC-BE03-425E-9143-BD5156EBC110}">
      <formula1>"C,NC,NA,NT"</formula1>
    </dataValidation>
    <dataValidation type="list" showErrorMessage="1" sqref="E4:E109" xr:uid="{3C403500-D430-4F2A-B008-C2A0FD1BC7F4}">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59D31-F1DB-4DC1-B319-270C5294D884}">
  <dimension ref="A1:AMC109"/>
  <sheetViews>
    <sheetView topLeftCell="A85"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CONCATENATE(Échantillon!B22," : ",Échantillon!C22)</f>
        <v>Produit bracelet : https://www.tissotwatches.com/fr-fr/T852044545.html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41" priority="1" stopIfTrue="1" operator="equal">
      <formula>"C"</formula>
    </cfRule>
    <cfRule type="cellIs" dxfId="40" priority="2" stopIfTrue="1" operator="equal">
      <formula>"NC"</formula>
    </cfRule>
    <cfRule type="cellIs" dxfId="39" priority="3" stopIfTrue="1" operator="equal">
      <formula>"NA"</formula>
    </cfRule>
    <cfRule type="cellIs" dxfId="38" priority="4" stopIfTrue="1" operator="equal">
      <formula>"NT"</formula>
    </cfRule>
  </conditionalFormatting>
  <conditionalFormatting sqref="E4:E109">
    <cfRule type="cellIs" dxfId="37" priority="5" stopIfTrue="1" operator="equal">
      <formula>"D"</formula>
    </cfRule>
    <cfRule type="cellIs" dxfId="36" priority="6" stopIfTrue="1" operator="equal">
      <formula>"N"</formula>
    </cfRule>
  </conditionalFormatting>
  <dataValidations count="2">
    <dataValidation type="list" showErrorMessage="1" sqref="D4:D109" xr:uid="{37894A03-F735-4965-8956-53D6979BA14F}">
      <formula1>"C,NC,NA,NT"</formula1>
    </dataValidation>
    <dataValidation type="list" showErrorMessage="1" sqref="E4:E109" xr:uid="{4B628160-8D6E-4C22-9342-2BA2B4622861}">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F7F7F-4D61-4963-82F1-D0680A71E70E}">
  <dimension ref="A1:C28"/>
  <sheetViews>
    <sheetView workbookViewId="0">
      <selection activeCell="B14" sqref="B14"/>
    </sheetView>
  </sheetViews>
  <sheetFormatPr baseColWidth="10" defaultRowHeight="15"/>
  <cols>
    <col min="1" max="1" width="12" customWidth="1"/>
    <col min="2" max="2" width="38.77734375" customWidth="1"/>
    <col min="3" max="3" width="44.77734375" customWidth="1"/>
    <col min="4" max="64" width="7.21875" customWidth="1"/>
    <col min="65" max="1024" width="9.44140625" customWidth="1"/>
  </cols>
  <sheetData>
    <row r="1" spans="1:3" ht="15.75">
      <c r="A1" s="51" t="s">
        <v>0</v>
      </c>
      <c r="B1" s="51"/>
      <c r="C1" s="51"/>
    </row>
    <row r="2" spans="1:3" ht="15.75">
      <c r="A2" s="51" t="s">
        <v>6</v>
      </c>
      <c r="B2" s="51"/>
      <c r="C2" s="51"/>
    </row>
    <row r="3" spans="1:3">
      <c r="A3" s="53" t="s">
        <v>321</v>
      </c>
      <c r="B3" s="53"/>
      <c r="C3" s="53"/>
    </row>
    <row r="4" spans="1:3">
      <c r="A4" s="53" t="s">
        <v>326</v>
      </c>
      <c r="B4" s="53"/>
      <c r="C4" s="53"/>
    </row>
    <row r="5" spans="1:3">
      <c r="A5" s="53" t="s">
        <v>322</v>
      </c>
      <c r="B5" s="53"/>
      <c r="C5" s="53"/>
    </row>
    <row r="6" spans="1:3">
      <c r="A6" s="5" t="s">
        <v>7</v>
      </c>
      <c r="B6" s="52" t="s">
        <v>323</v>
      </c>
      <c r="C6" s="52"/>
    </row>
    <row r="8" spans="1:3" s="7" customFormat="1" ht="23.25" customHeight="1">
      <c r="A8" s="6" t="s">
        <v>8</v>
      </c>
      <c r="B8" s="6" t="s">
        <v>9</v>
      </c>
      <c r="C8" s="6" t="s">
        <v>10</v>
      </c>
    </row>
    <row r="9" spans="1:3" ht="27.75" customHeight="1">
      <c r="A9" s="8" t="s">
        <v>11</v>
      </c>
      <c r="B9" s="9" t="s">
        <v>12</v>
      </c>
      <c r="C9" s="48" t="s">
        <v>286</v>
      </c>
    </row>
    <row r="10" spans="1:3" ht="27.75" customHeight="1">
      <c r="A10" s="8" t="s">
        <v>13</v>
      </c>
      <c r="B10" s="9" t="s">
        <v>14</v>
      </c>
      <c r="C10" s="48" t="s">
        <v>287</v>
      </c>
    </row>
    <row r="11" spans="1:3" ht="27.75" customHeight="1">
      <c r="A11" s="8" t="s">
        <v>15</v>
      </c>
      <c r="B11" s="9" t="s">
        <v>16</v>
      </c>
      <c r="C11" s="48" t="s">
        <v>288</v>
      </c>
    </row>
    <row r="12" spans="1:3" ht="27.75" customHeight="1">
      <c r="A12" s="8" t="s">
        <v>17</v>
      </c>
      <c r="B12" s="9" t="s">
        <v>18</v>
      </c>
      <c r="C12" s="48" t="s">
        <v>289</v>
      </c>
    </row>
    <row r="13" spans="1:3" ht="27.75" customHeight="1">
      <c r="A13" s="8" t="s">
        <v>19</v>
      </c>
      <c r="B13" s="9" t="s">
        <v>20</v>
      </c>
      <c r="C13" s="49" t="s">
        <v>290</v>
      </c>
    </row>
    <row r="14" spans="1:3" ht="27.75" customHeight="1">
      <c r="A14" s="8" t="s">
        <v>21</v>
      </c>
      <c r="B14" s="9" t="s">
        <v>22</v>
      </c>
      <c r="C14" s="49" t="s">
        <v>291</v>
      </c>
    </row>
    <row r="15" spans="1:3" ht="27.75" customHeight="1">
      <c r="A15" s="8" t="s">
        <v>23</v>
      </c>
      <c r="B15" s="9" t="s">
        <v>24</v>
      </c>
      <c r="C15" s="50" t="s">
        <v>292</v>
      </c>
    </row>
    <row r="16" spans="1:3" ht="27.75" customHeight="1">
      <c r="A16" s="8" t="s">
        <v>25</v>
      </c>
      <c r="B16" s="9" t="s">
        <v>26</v>
      </c>
      <c r="C16" s="10" t="s">
        <v>293</v>
      </c>
    </row>
    <row r="17" spans="1:3" ht="27.75" customHeight="1">
      <c r="A17" s="8" t="s">
        <v>27</v>
      </c>
      <c r="B17" s="9" t="s">
        <v>28</v>
      </c>
      <c r="C17" s="10" t="s">
        <v>294</v>
      </c>
    </row>
    <row r="18" spans="1:3" ht="27.75" customHeight="1">
      <c r="A18" s="8" t="s">
        <v>29</v>
      </c>
      <c r="B18" s="9" t="s">
        <v>309</v>
      </c>
      <c r="C18" s="10" t="s">
        <v>295</v>
      </c>
    </row>
    <row r="19" spans="1:3" ht="27.75" customHeight="1">
      <c r="A19" s="8" t="s">
        <v>30</v>
      </c>
      <c r="B19" s="9" t="s">
        <v>310</v>
      </c>
      <c r="C19" s="10" t="s">
        <v>296</v>
      </c>
    </row>
    <row r="20" spans="1:3" ht="27.75" customHeight="1">
      <c r="A20" s="8" t="s">
        <v>31</v>
      </c>
      <c r="B20" s="9" t="s">
        <v>311</v>
      </c>
      <c r="C20" s="10" t="s">
        <v>297</v>
      </c>
    </row>
    <row r="21" spans="1:3" ht="27.75" customHeight="1">
      <c r="A21" s="8" t="s">
        <v>32</v>
      </c>
      <c r="B21" s="9" t="s">
        <v>312</v>
      </c>
      <c r="C21" s="10" t="s">
        <v>298</v>
      </c>
    </row>
    <row r="22" spans="1:3" ht="27.75" customHeight="1">
      <c r="A22" s="8" t="s">
        <v>33</v>
      </c>
      <c r="B22" s="9" t="s">
        <v>313</v>
      </c>
      <c r="C22" s="10" t="s">
        <v>299</v>
      </c>
    </row>
    <row r="23" spans="1:3" ht="27.75" customHeight="1">
      <c r="A23" s="8" t="s">
        <v>34</v>
      </c>
      <c r="B23" s="9" t="s">
        <v>314</v>
      </c>
      <c r="C23" s="10" t="s">
        <v>300</v>
      </c>
    </row>
    <row r="24" spans="1:3" ht="27.75" customHeight="1">
      <c r="A24" s="8" t="s">
        <v>35</v>
      </c>
      <c r="B24" s="9" t="s">
        <v>315</v>
      </c>
      <c r="C24" s="10" t="s">
        <v>301</v>
      </c>
    </row>
    <row r="25" spans="1:3" ht="27.75" customHeight="1">
      <c r="A25" s="8" t="s">
        <v>36</v>
      </c>
      <c r="B25" s="9" t="s">
        <v>316</v>
      </c>
      <c r="C25" s="10" t="s">
        <v>302</v>
      </c>
    </row>
    <row r="26" spans="1:3" ht="27.75" customHeight="1">
      <c r="A26" s="8" t="s">
        <v>37</v>
      </c>
      <c r="B26" s="9" t="s">
        <v>317</v>
      </c>
      <c r="C26" s="10" t="s">
        <v>303</v>
      </c>
    </row>
    <row r="27" spans="1:3" ht="27.75" customHeight="1">
      <c r="A27" s="8" t="s">
        <v>38</v>
      </c>
      <c r="B27" s="9" t="s">
        <v>318</v>
      </c>
      <c r="C27" s="10" t="s">
        <v>304</v>
      </c>
    </row>
    <row r="28" spans="1:3" ht="27.75" customHeight="1">
      <c r="A28" s="8" t="s">
        <v>39</v>
      </c>
      <c r="B28" s="9" t="s">
        <v>319</v>
      </c>
      <c r="C28" s="10" t="s">
        <v>305</v>
      </c>
    </row>
  </sheetData>
  <mergeCells count="6">
    <mergeCell ref="A1:C1"/>
    <mergeCell ref="A2:C2"/>
    <mergeCell ref="B6:C6"/>
    <mergeCell ref="A3:C3"/>
    <mergeCell ref="A4:C4"/>
    <mergeCell ref="A5:C5"/>
  </mergeCells>
  <hyperlinks>
    <hyperlink ref="C15" r:id="rId1" xr:uid="{7544CFBB-556E-45E6-A47D-591F8B4856E6}"/>
  </hyperlink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364B-50A2-4506-A36F-F4448EF554A7}">
  <dimension ref="A1:AMC109"/>
  <sheetViews>
    <sheetView topLeftCell="A85"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CONCATENATE(Échantillon!B23," : ",Échantillon!C23)</f>
        <v>Panier : https://www.tissotwatches.com/fr-fr/cart</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35" priority="1" stopIfTrue="1" operator="equal">
      <formula>"C"</formula>
    </cfRule>
    <cfRule type="cellIs" dxfId="34" priority="2" stopIfTrue="1" operator="equal">
      <formula>"NC"</formula>
    </cfRule>
    <cfRule type="cellIs" dxfId="33" priority="3" stopIfTrue="1" operator="equal">
      <formula>"NA"</formula>
    </cfRule>
    <cfRule type="cellIs" dxfId="32" priority="4" stopIfTrue="1" operator="equal">
      <formula>"NT"</formula>
    </cfRule>
  </conditionalFormatting>
  <conditionalFormatting sqref="E4:E109">
    <cfRule type="cellIs" dxfId="31" priority="5" stopIfTrue="1" operator="equal">
      <formula>"D"</formula>
    </cfRule>
    <cfRule type="cellIs" dxfId="30" priority="6" stopIfTrue="1" operator="equal">
      <formula>"N"</formula>
    </cfRule>
  </conditionalFormatting>
  <dataValidations count="2">
    <dataValidation type="list" showErrorMessage="1" sqref="D4:D109" xr:uid="{85DD1E80-D9C0-44A1-9440-FC2F1AB8D1DD}">
      <formula1>"C,NC,NA,NT"</formula1>
    </dataValidation>
    <dataValidation type="list" showErrorMessage="1" sqref="E4:E109" xr:uid="{9C8449C1-8CAF-45D4-8A6F-25CDBC0DEEC1}">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AD6F1-7676-4043-A025-10403D2085B9}">
  <dimension ref="A1:AMC109"/>
  <sheetViews>
    <sheetView topLeftCell="A81"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CONCATENATE(Échantillon!B24," : ",Échantillon!C24)</f>
        <v>Conditions générales de vente : https://www.tissotwatches.com/fr-fr/conditions-of-sale-202512.html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29" priority="1" stopIfTrue="1" operator="equal">
      <formula>"C"</formula>
    </cfRule>
    <cfRule type="cellIs" dxfId="28" priority="2" stopIfTrue="1" operator="equal">
      <formula>"NC"</formula>
    </cfRule>
    <cfRule type="cellIs" dxfId="27" priority="3" stopIfTrue="1" operator="equal">
      <formula>"NA"</formula>
    </cfRule>
    <cfRule type="cellIs" dxfId="26" priority="4" stopIfTrue="1" operator="equal">
      <formula>"NT"</formula>
    </cfRule>
  </conditionalFormatting>
  <conditionalFormatting sqref="E4:E109">
    <cfRule type="cellIs" dxfId="25" priority="5" stopIfTrue="1" operator="equal">
      <formula>"D"</formula>
    </cfRule>
    <cfRule type="cellIs" dxfId="24" priority="6" stopIfTrue="1" operator="equal">
      <formula>"N"</formula>
    </cfRule>
  </conditionalFormatting>
  <dataValidations count="2">
    <dataValidation type="list" showErrorMessage="1" sqref="D4:D109" xr:uid="{22FD08E6-2AE4-4B1A-A995-9B8808F56CAD}">
      <formula1>"C,NC,NA,NT"</formula1>
    </dataValidation>
    <dataValidation type="list" showErrorMessage="1" sqref="E4:E109" xr:uid="{C465B42A-9F65-479C-B027-4F3F00F88919}">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5436-4F70-44C3-8458-B7EFEBAB1D17}">
  <dimension ref="A1:AMC109"/>
  <sheetViews>
    <sheetView topLeftCell="A75"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CONCATENATE(Échantillon!B25," : ",Échantillon!C25)</f>
        <v>Boutiques : https://www.tissotwatches.com/fr-fr/stores</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23" priority="1" stopIfTrue="1" operator="equal">
      <formula>"C"</formula>
    </cfRule>
    <cfRule type="cellIs" dxfId="22" priority="2" stopIfTrue="1" operator="equal">
      <formula>"NC"</formula>
    </cfRule>
    <cfRule type="cellIs" dxfId="21" priority="3" stopIfTrue="1" operator="equal">
      <formula>"NA"</formula>
    </cfRule>
    <cfRule type="cellIs" dxfId="20" priority="4" stopIfTrue="1" operator="equal">
      <formula>"NT"</formula>
    </cfRule>
  </conditionalFormatting>
  <conditionalFormatting sqref="E4:E109">
    <cfRule type="cellIs" dxfId="19" priority="5" stopIfTrue="1" operator="equal">
      <formula>"D"</formula>
    </cfRule>
    <cfRule type="cellIs" dxfId="18" priority="6" stopIfTrue="1" operator="equal">
      <formula>"N"</formula>
    </cfRule>
  </conditionalFormatting>
  <dataValidations count="2">
    <dataValidation type="list" showErrorMessage="1" sqref="D4:D109" xr:uid="{A2282896-254B-457B-B893-1895E4DEB3DD}">
      <formula1>"C,NC,NA,NT"</formula1>
    </dataValidation>
    <dataValidation type="list" showErrorMessage="1" sqref="E4:E109" xr:uid="{C4543F40-B538-4B75-BF75-BABACBC693FB}">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A7812-65BC-429F-9EB7-E7C59984E1BD}">
  <dimension ref="A1:AMC109"/>
  <sheetViews>
    <sheetView topLeftCell="A88"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CONCATENATE(Échantillon!B26," : ",Échantillon!C26)</f>
        <v>Boutique  : https://www.tissotwatches.com/fr-fr/store-details?storeId=a1vNN0000020WLKYA2</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17" priority="1" stopIfTrue="1" operator="equal">
      <formula>"C"</formula>
    </cfRule>
    <cfRule type="cellIs" dxfId="16" priority="2" stopIfTrue="1" operator="equal">
      <formula>"NC"</formula>
    </cfRule>
    <cfRule type="cellIs" dxfId="15" priority="3" stopIfTrue="1" operator="equal">
      <formula>"NA"</formula>
    </cfRule>
    <cfRule type="cellIs" dxfId="14" priority="4" stopIfTrue="1" operator="equal">
      <formula>"NT"</formula>
    </cfRule>
  </conditionalFormatting>
  <conditionalFormatting sqref="E4:E109">
    <cfRule type="cellIs" dxfId="13" priority="5" stopIfTrue="1" operator="equal">
      <formula>"D"</formula>
    </cfRule>
    <cfRule type="cellIs" dxfId="12" priority="6" stopIfTrue="1" operator="equal">
      <formula>"N"</formula>
    </cfRule>
  </conditionalFormatting>
  <dataValidations count="2">
    <dataValidation type="list" showErrorMessage="1" sqref="D4:D109" xr:uid="{9DBFB06A-5D6E-4801-AA0E-CAD72BCB7029}">
      <formula1>"C,NC,NA,NT"</formula1>
    </dataValidation>
    <dataValidation type="list" showErrorMessage="1" sqref="E4:E109" xr:uid="{82173925-8F0D-4C95-9091-4626F8F55E45}">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A265E-B293-41D1-B55C-8814497508C3}">
  <dimension ref="A1:AMC109"/>
  <sheetViews>
    <sheetView topLeftCell="A80"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1017" width="9.44140625" style="1" customWidth="1"/>
    <col min="1018" max="1023" width="9.44140625" customWidth="1"/>
  </cols>
  <sheetData>
    <row r="1" spans="1:8" ht="15.75">
      <c r="A1" s="51" t="str">
        <f>Échantillon!A1</f>
        <v>RGAA 4.1.2 – GRILLE D'ÉVALUATION</v>
      </c>
      <c r="B1" s="51"/>
      <c r="C1" s="51"/>
      <c r="D1" s="51"/>
      <c r="E1" s="51"/>
      <c r="F1" s="51"/>
      <c r="G1" s="51"/>
    </row>
    <row r="2" spans="1:8">
      <c r="A2" s="62" t="str">
        <f>CONCATENATE(Échantillon!B27," : ",Échantillon!C27)</f>
        <v>Contenu Univers marque : https://www.tissotwatches.com/fr-fr/tissot-world.html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11" priority="1" stopIfTrue="1" operator="equal">
      <formula>"C"</formula>
    </cfRule>
    <cfRule type="cellIs" dxfId="10" priority="2" stopIfTrue="1" operator="equal">
      <formula>"NC"</formula>
    </cfRule>
    <cfRule type="cellIs" dxfId="9" priority="3" stopIfTrue="1" operator="equal">
      <formula>"NA"</formula>
    </cfRule>
    <cfRule type="cellIs" dxfId="8" priority="4" stopIfTrue="1" operator="equal">
      <formula>"NT"</formula>
    </cfRule>
  </conditionalFormatting>
  <conditionalFormatting sqref="E4:E109">
    <cfRule type="cellIs" dxfId="7" priority="5" stopIfTrue="1" operator="equal">
      <formula>"D"</formula>
    </cfRule>
    <cfRule type="cellIs" dxfId="6" priority="6" stopIfTrue="1" operator="equal">
      <formula>"N"</formula>
    </cfRule>
  </conditionalFormatting>
  <dataValidations count="2">
    <dataValidation type="list" showErrorMessage="1" sqref="D4:D109" xr:uid="{BCB55297-507E-4742-AB70-123D6479486B}">
      <formula1>"C,NC,NA,NT"</formula1>
    </dataValidation>
    <dataValidation type="list" showErrorMessage="1" sqref="E4:E109" xr:uid="{5488ED8E-2EC4-4082-96CD-6BBCAEAD8D32}">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C55CA-D058-43AB-A244-647211CB706A}">
  <dimension ref="A1:BL109"/>
  <sheetViews>
    <sheetView topLeftCell="A80"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CONCATENATE(Échantillon!B28," : ",Échantillon!C28)</f>
        <v>Politique de confidentialité : https://www.tissotwatches.com/fr-fr/privacy-notice.html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5" priority="1" stopIfTrue="1" operator="equal">
      <formula>"C"</formula>
    </cfRule>
    <cfRule type="cellIs" dxfId="4" priority="2" stopIfTrue="1" operator="equal">
      <formula>"NC"</formula>
    </cfRule>
    <cfRule type="cellIs" dxfId="3" priority="3" stopIfTrue="1" operator="equal">
      <formula>"NA"</formula>
    </cfRule>
    <cfRule type="cellIs" dxfId="2" priority="4" stopIfTrue="1" operator="equal">
      <formula>"NT"</formula>
    </cfRule>
  </conditionalFormatting>
  <conditionalFormatting sqref="E4:E109">
    <cfRule type="cellIs" dxfId="1" priority="5" stopIfTrue="1" operator="equal">
      <formula>"D"</formula>
    </cfRule>
    <cfRule type="cellIs" dxfId="0" priority="6" stopIfTrue="1" operator="equal">
      <formula>"N"</formula>
    </cfRule>
  </conditionalFormatting>
  <dataValidations count="2">
    <dataValidation type="list" showErrorMessage="1" sqref="D4:D109" xr:uid="{6D440A2C-61C0-4239-807C-418D204306CC}">
      <formula1>"C,NC,NA,NT"</formula1>
    </dataValidation>
    <dataValidation type="list" showErrorMessage="1" sqref="E4:E109" xr:uid="{7AD17E01-1F86-4D73-A65E-A54AA537E497}">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F1A95-F93C-47BF-B347-5CAC0C87E459}">
  <dimension ref="A1:BL108"/>
  <sheetViews>
    <sheetView topLeftCell="A46" workbookViewId="0">
      <selection activeCell="C68" sqref="C68"/>
    </sheetView>
  </sheetViews>
  <sheetFormatPr baseColWidth="10" defaultRowHeight="15.75"/>
  <cols>
    <col min="1" max="1" width="4.33203125" customWidth="1"/>
    <col min="2" max="2" width="4.33203125" style="16" customWidth="1"/>
    <col min="3" max="3" width="75.77734375" style="1" customWidth="1"/>
    <col min="4" max="5" width="9.44140625" style="1" customWidth="1"/>
    <col min="6" max="6" width="9.44140625" customWidth="1"/>
    <col min="7" max="64" width="9.44140625" style="1" customWidth="1"/>
  </cols>
  <sheetData>
    <row r="1" spans="1:6">
      <c r="A1" s="58" t="str">
        <f>Échantillon!A1</f>
        <v>RGAA 4.1.2 – GRILLE D'ÉVALUATION</v>
      </c>
      <c r="B1" s="58"/>
      <c r="C1" s="58"/>
    </row>
    <row r="2" spans="1:6" ht="55.7" customHeight="1">
      <c r="A2" s="11" t="s">
        <v>40</v>
      </c>
      <c r="B2" s="11" t="s">
        <v>41</v>
      </c>
      <c r="C2" s="12" t="s">
        <v>42</v>
      </c>
    </row>
    <row r="3" spans="1:6" ht="15">
      <c r="A3" s="57" t="s">
        <v>43</v>
      </c>
      <c r="B3" s="13" t="s">
        <v>44</v>
      </c>
      <c r="C3" s="14" t="s">
        <v>45</v>
      </c>
      <c r="D3" s="4"/>
    </row>
    <row r="4" spans="1:6" ht="15">
      <c r="A4" s="57"/>
      <c r="B4" s="13" t="s">
        <v>46</v>
      </c>
      <c r="C4" s="14" t="s">
        <v>47</v>
      </c>
      <c r="D4" s="4"/>
    </row>
    <row r="5" spans="1:6" ht="15">
      <c r="A5" s="57"/>
      <c r="B5" s="13" t="s">
        <v>48</v>
      </c>
      <c r="C5" s="14" t="s">
        <v>49</v>
      </c>
      <c r="D5" s="4"/>
    </row>
    <row r="6" spans="1:6" ht="22.5">
      <c r="A6" s="57"/>
      <c r="B6" s="13" t="s">
        <v>50</v>
      </c>
      <c r="C6" s="14" t="s">
        <v>51</v>
      </c>
      <c r="D6" s="4"/>
    </row>
    <row r="7" spans="1:6" ht="15">
      <c r="A7" s="57"/>
      <c r="B7" s="13" t="s">
        <v>52</v>
      </c>
      <c r="C7" s="14" t="s">
        <v>53</v>
      </c>
      <c r="D7" s="4"/>
    </row>
    <row r="8" spans="1:6" ht="15">
      <c r="A8" s="57"/>
      <c r="B8" s="13" t="s">
        <v>54</v>
      </c>
      <c r="C8" s="14" t="s">
        <v>55</v>
      </c>
      <c r="D8" s="4"/>
    </row>
    <row r="9" spans="1:6" ht="15">
      <c r="A9" s="57"/>
      <c r="B9" s="13" t="s">
        <v>56</v>
      </c>
      <c r="C9" s="14" t="s">
        <v>57</v>
      </c>
      <c r="D9" s="4"/>
    </row>
    <row r="10" spans="1:6" ht="22.5">
      <c r="A10" s="57"/>
      <c r="B10" s="13" t="s">
        <v>58</v>
      </c>
      <c r="C10" s="14" t="s">
        <v>59</v>
      </c>
      <c r="D10" s="4"/>
      <c r="F10" s="15"/>
    </row>
    <row r="11" spans="1:6" ht="15">
      <c r="A11" s="57"/>
      <c r="B11" s="13" t="s">
        <v>60</v>
      </c>
      <c r="C11" s="14" t="s">
        <v>61</v>
      </c>
      <c r="D11" s="4"/>
    </row>
    <row r="12" spans="1:6" ht="24.75" customHeight="1">
      <c r="A12" s="57" t="s">
        <v>62</v>
      </c>
      <c r="B12" s="13" t="s">
        <v>63</v>
      </c>
      <c r="C12" s="14" t="s">
        <v>64</v>
      </c>
      <c r="D12" s="4"/>
    </row>
    <row r="13" spans="1:6" ht="24.75" customHeight="1">
      <c r="A13" s="57"/>
      <c r="B13" s="13" t="s">
        <v>65</v>
      </c>
      <c r="C13" s="14" t="s">
        <v>66</v>
      </c>
      <c r="D13" s="4"/>
    </row>
    <row r="14" spans="1:6" ht="15">
      <c r="A14" s="57" t="s">
        <v>67</v>
      </c>
      <c r="B14" s="13" t="s">
        <v>68</v>
      </c>
      <c r="C14" s="14" t="s">
        <v>69</v>
      </c>
      <c r="D14" s="4"/>
    </row>
    <row r="15" spans="1:6" ht="22.5">
      <c r="A15" s="57"/>
      <c r="B15" s="13" t="s">
        <v>70</v>
      </c>
      <c r="C15" s="14" t="s">
        <v>71</v>
      </c>
      <c r="D15" s="4"/>
    </row>
    <row r="16" spans="1:6" ht="22.5">
      <c r="A16" s="57"/>
      <c r="B16" s="13" t="s">
        <v>72</v>
      </c>
      <c r="C16" s="14" t="s">
        <v>73</v>
      </c>
      <c r="D16" s="4"/>
    </row>
    <row r="17" spans="1:4" ht="15">
      <c r="A17" s="57" t="s">
        <v>74</v>
      </c>
      <c r="B17" s="13" t="s">
        <v>75</v>
      </c>
      <c r="C17" s="14" t="s">
        <v>76</v>
      </c>
      <c r="D17" s="4"/>
    </row>
    <row r="18" spans="1:4" ht="22.5">
      <c r="A18" s="57"/>
      <c r="B18" s="13" t="s">
        <v>77</v>
      </c>
      <c r="C18" s="14" t="s">
        <v>78</v>
      </c>
      <c r="D18" s="4"/>
    </row>
    <row r="19" spans="1:4" ht="15">
      <c r="A19" s="57"/>
      <c r="B19" s="13" t="s">
        <v>79</v>
      </c>
      <c r="C19" s="14" t="s">
        <v>80</v>
      </c>
      <c r="D19" s="4"/>
    </row>
    <row r="20" spans="1:4" ht="15">
      <c r="A20" s="57"/>
      <c r="B20" s="13" t="s">
        <v>81</v>
      </c>
      <c r="C20" s="14" t="s">
        <v>82</v>
      </c>
      <c r="D20" s="4"/>
    </row>
    <row r="21" spans="1:4" ht="15">
      <c r="A21" s="57"/>
      <c r="B21" s="13" t="s">
        <v>83</v>
      </c>
      <c r="C21" s="14" t="s">
        <v>84</v>
      </c>
      <c r="D21" s="4"/>
    </row>
    <row r="22" spans="1:4" ht="15">
      <c r="A22" s="57"/>
      <c r="B22" s="13" t="s">
        <v>85</v>
      </c>
      <c r="C22" s="14" t="s">
        <v>86</v>
      </c>
      <c r="D22" s="4"/>
    </row>
    <row r="23" spans="1:4" ht="15">
      <c r="A23" s="57"/>
      <c r="B23" s="13" t="s">
        <v>87</v>
      </c>
      <c r="C23" s="14" t="s">
        <v>88</v>
      </c>
      <c r="D23" s="4"/>
    </row>
    <row r="24" spans="1:4" ht="15">
      <c r="A24" s="57"/>
      <c r="B24" s="13" t="s">
        <v>89</v>
      </c>
      <c r="C24" s="14" t="s">
        <v>90</v>
      </c>
      <c r="D24" s="4"/>
    </row>
    <row r="25" spans="1:4" ht="15">
      <c r="A25" s="57"/>
      <c r="B25" s="13" t="s">
        <v>91</v>
      </c>
      <c r="C25" s="14" t="s">
        <v>92</v>
      </c>
      <c r="D25" s="4"/>
    </row>
    <row r="26" spans="1:4" ht="15">
      <c r="A26" s="57"/>
      <c r="B26" s="13" t="s">
        <v>93</v>
      </c>
      <c r="C26" s="14" t="s">
        <v>94</v>
      </c>
      <c r="D26" s="4"/>
    </row>
    <row r="27" spans="1:4" ht="15">
      <c r="A27" s="57"/>
      <c r="B27" s="13" t="s">
        <v>95</v>
      </c>
      <c r="C27" s="14" t="s">
        <v>96</v>
      </c>
      <c r="D27" s="4"/>
    </row>
    <row r="28" spans="1:4" ht="15">
      <c r="A28" s="57"/>
      <c r="B28" s="13" t="s">
        <v>97</v>
      </c>
      <c r="C28" s="14" t="s">
        <v>98</v>
      </c>
      <c r="D28" s="4"/>
    </row>
    <row r="29" spans="1:4" ht="15">
      <c r="A29" s="57"/>
      <c r="B29" s="13" t="s">
        <v>99</v>
      </c>
      <c r="C29" s="14" t="s">
        <v>100</v>
      </c>
      <c r="D29" s="4"/>
    </row>
    <row r="30" spans="1:4" ht="15">
      <c r="A30" s="57" t="s">
        <v>101</v>
      </c>
      <c r="B30" s="13" t="s">
        <v>102</v>
      </c>
      <c r="C30" s="14" t="s">
        <v>103</v>
      </c>
      <c r="D30" s="4"/>
    </row>
    <row r="31" spans="1:4" ht="15">
      <c r="A31" s="57"/>
      <c r="B31" s="13" t="s">
        <v>104</v>
      </c>
      <c r="C31" s="14" t="s">
        <v>105</v>
      </c>
      <c r="D31" s="4"/>
    </row>
    <row r="32" spans="1:4" ht="15">
      <c r="A32" s="57"/>
      <c r="B32" s="13" t="s">
        <v>106</v>
      </c>
      <c r="C32" s="14" t="s">
        <v>107</v>
      </c>
      <c r="D32" s="4"/>
    </row>
    <row r="33" spans="1:4" ht="15">
      <c r="A33" s="57"/>
      <c r="B33" s="13" t="s">
        <v>108</v>
      </c>
      <c r="C33" s="14" t="s">
        <v>109</v>
      </c>
      <c r="D33" s="4"/>
    </row>
    <row r="34" spans="1:4" ht="15">
      <c r="A34" s="57"/>
      <c r="B34" s="13" t="s">
        <v>110</v>
      </c>
      <c r="C34" s="14" t="s">
        <v>111</v>
      </c>
      <c r="D34" s="4"/>
    </row>
    <row r="35" spans="1:4" ht="15">
      <c r="A35" s="57"/>
      <c r="B35" s="13" t="s">
        <v>112</v>
      </c>
      <c r="C35" s="14" t="s">
        <v>113</v>
      </c>
      <c r="D35" s="4"/>
    </row>
    <row r="36" spans="1:4" ht="22.5">
      <c r="A36" s="57"/>
      <c r="B36" s="13" t="s">
        <v>114</v>
      </c>
      <c r="C36" s="14" t="s">
        <v>115</v>
      </c>
      <c r="D36" s="4"/>
    </row>
    <row r="37" spans="1:4" ht="15">
      <c r="A37" s="57"/>
      <c r="B37" s="13" t="s">
        <v>116</v>
      </c>
      <c r="C37" s="14" t="s">
        <v>117</v>
      </c>
      <c r="D37" s="4"/>
    </row>
    <row r="38" spans="1:4" ht="15">
      <c r="A38" s="57" t="s">
        <v>118</v>
      </c>
      <c r="B38" s="13" t="s">
        <v>119</v>
      </c>
      <c r="C38" s="14" t="s">
        <v>120</v>
      </c>
      <c r="D38" s="4"/>
    </row>
    <row r="39" spans="1:4" ht="15">
      <c r="A39" s="57"/>
      <c r="B39" s="13" t="s">
        <v>121</v>
      </c>
      <c r="C39" s="14" t="s">
        <v>122</v>
      </c>
      <c r="D39" s="4"/>
    </row>
    <row r="40" spans="1:4" ht="15">
      <c r="A40" s="57" t="s">
        <v>123</v>
      </c>
      <c r="B40" s="13" t="s">
        <v>124</v>
      </c>
      <c r="C40" s="14" t="s">
        <v>125</v>
      </c>
      <c r="D40" s="4"/>
    </row>
    <row r="41" spans="1:4" ht="15">
      <c r="A41" s="57"/>
      <c r="B41" s="13" t="s">
        <v>126</v>
      </c>
      <c r="C41" s="14" t="s">
        <v>127</v>
      </c>
      <c r="D41" s="4"/>
    </row>
    <row r="42" spans="1:4" ht="15">
      <c r="A42" s="57"/>
      <c r="B42" s="13" t="s">
        <v>128</v>
      </c>
      <c r="C42" s="14" t="s">
        <v>129</v>
      </c>
      <c r="D42" s="4"/>
    </row>
    <row r="43" spans="1:4" ht="15">
      <c r="A43" s="57"/>
      <c r="B43" s="13" t="s">
        <v>130</v>
      </c>
      <c r="C43" s="14" t="s">
        <v>131</v>
      </c>
      <c r="D43" s="4"/>
    </row>
    <row r="44" spans="1:4" ht="15">
      <c r="A44" s="57"/>
      <c r="B44" s="13" t="s">
        <v>132</v>
      </c>
      <c r="C44" s="14" t="s">
        <v>133</v>
      </c>
      <c r="D44" s="4"/>
    </row>
    <row r="45" spans="1:4" ht="15">
      <c r="A45" s="57" t="s">
        <v>134</v>
      </c>
      <c r="B45" s="13" t="s">
        <v>135</v>
      </c>
      <c r="C45" s="14" t="s">
        <v>136</v>
      </c>
      <c r="D45" s="4"/>
    </row>
    <row r="46" spans="1:4" ht="15">
      <c r="A46" s="57"/>
      <c r="B46" s="13" t="s">
        <v>137</v>
      </c>
      <c r="C46" s="14" t="s">
        <v>138</v>
      </c>
      <c r="D46" s="4"/>
    </row>
    <row r="47" spans="1:4" ht="15">
      <c r="A47" s="57"/>
      <c r="B47" s="13" t="s">
        <v>139</v>
      </c>
      <c r="C47" s="14" t="s">
        <v>140</v>
      </c>
      <c r="D47" s="4"/>
    </row>
    <row r="48" spans="1:4" ht="15">
      <c r="A48" s="57"/>
      <c r="B48" s="13" t="s">
        <v>141</v>
      </c>
      <c r="C48" s="14" t="s">
        <v>142</v>
      </c>
      <c r="D48" s="4"/>
    </row>
    <row r="49" spans="1:4" ht="15">
      <c r="A49" s="57"/>
      <c r="B49" s="13" t="s">
        <v>143</v>
      </c>
      <c r="C49" s="14" t="s">
        <v>144</v>
      </c>
      <c r="D49" s="4"/>
    </row>
    <row r="50" spans="1:4" ht="15">
      <c r="A50" s="57"/>
      <c r="B50" s="13" t="s">
        <v>145</v>
      </c>
      <c r="C50" s="14" t="s">
        <v>146</v>
      </c>
      <c r="D50" s="4"/>
    </row>
    <row r="51" spans="1:4" ht="15">
      <c r="A51" s="57"/>
      <c r="B51" s="13" t="s">
        <v>147</v>
      </c>
      <c r="C51" s="14" t="s">
        <v>148</v>
      </c>
      <c r="D51" s="4"/>
    </row>
    <row r="52" spans="1:4" ht="15">
      <c r="A52" s="57"/>
      <c r="B52" s="13" t="s">
        <v>149</v>
      </c>
      <c r="C52" s="14" t="s">
        <v>150</v>
      </c>
      <c r="D52" s="4"/>
    </row>
    <row r="53" spans="1:4" ht="15">
      <c r="A53" s="57"/>
      <c r="B53" s="13" t="s">
        <v>151</v>
      </c>
      <c r="C53" s="14" t="s">
        <v>152</v>
      </c>
      <c r="D53" s="4"/>
    </row>
    <row r="54" spans="1:4" ht="15">
      <c r="A54" s="57"/>
      <c r="B54" s="13" t="s">
        <v>153</v>
      </c>
      <c r="C54" s="14" t="s">
        <v>154</v>
      </c>
      <c r="D54" s="4"/>
    </row>
    <row r="55" spans="1:4" ht="15">
      <c r="A55" s="57" t="s">
        <v>155</v>
      </c>
      <c r="B55" s="13" t="s">
        <v>156</v>
      </c>
      <c r="C55" s="14" t="s">
        <v>157</v>
      </c>
      <c r="D55" s="4"/>
    </row>
    <row r="56" spans="1:4" ht="15">
      <c r="A56" s="57"/>
      <c r="B56" s="13" t="s">
        <v>158</v>
      </c>
      <c r="C56" s="14" t="s">
        <v>159</v>
      </c>
      <c r="D56" s="4"/>
    </row>
    <row r="57" spans="1:4" ht="15">
      <c r="A57" s="57"/>
      <c r="B57" s="13" t="s">
        <v>160</v>
      </c>
      <c r="C57" s="14" t="s">
        <v>161</v>
      </c>
      <c r="D57" s="4"/>
    </row>
    <row r="58" spans="1:4" ht="15">
      <c r="A58" s="57"/>
      <c r="B58" s="13" t="s">
        <v>162</v>
      </c>
      <c r="C58" s="14" t="s">
        <v>163</v>
      </c>
      <c r="D58" s="4"/>
    </row>
    <row r="59" spans="1:4" ht="15">
      <c r="A59" s="57" t="s">
        <v>164</v>
      </c>
      <c r="B59" s="13" t="s">
        <v>165</v>
      </c>
      <c r="C59" s="14" t="s">
        <v>166</v>
      </c>
      <c r="D59" s="4"/>
    </row>
    <row r="60" spans="1:4" ht="15">
      <c r="A60" s="57"/>
      <c r="B60" s="13" t="s">
        <v>167</v>
      </c>
      <c r="C60" s="14" t="s">
        <v>168</v>
      </c>
      <c r="D60" s="4"/>
    </row>
    <row r="61" spans="1:4" ht="15">
      <c r="A61" s="57"/>
      <c r="B61" s="13" t="s">
        <v>169</v>
      </c>
      <c r="C61" s="14" t="s">
        <v>170</v>
      </c>
      <c r="D61" s="4"/>
    </row>
    <row r="62" spans="1:4" ht="22.5">
      <c r="A62" s="57"/>
      <c r="B62" s="13" t="s">
        <v>171</v>
      </c>
      <c r="C62" s="14" t="s">
        <v>172</v>
      </c>
      <c r="D62" s="4"/>
    </row>
    <row r="63" spans="1:4" ht="15">
      <c r="A63" s="57"/>
      <c r="B63" s="13" t="s">
        <v>173</v>
      </c>
      <c r="C63" s="14" t="s">
        <v>174</v>
      </c>
      <c r="D63" s="4"/>
    </row>
    <row r="64" spans="1:4" ht="15">
      <c r="A64" s="57"/>
      <c r="B64" s="13" t="s">
        <v>175</v>
      </c>
      <c r="C64" s="14" t="s">
        <v>176</v>
      </c>
      <c r="D64" s="4"/>
    </row>
    <row r="65" spans="1:4" ht="15">
      <c r="A65" s="57"/>
      <c r="B65" s="13" t="s">
        <v>177</v>
      </c>
      <c r="C65" s="14" t="s">
        <v>178</v>
      </c>
      <c r="D65" s="4"/>
    </row>
    <row r="66" spans="1:4" ht="15">
      <c r="A66" s="57"/>
      <c r="B66" s="13" t="s">
        <v>179</v>
      </c>
      <c r="C66" s="14" t="s">
        <v>180</v>
      </c>
      <c r="D66" s="4"/>
    </row>
    <row r="67" spans="1:4" ht="15">
      <c r="A67" s="57"/>
      <c r="B67" s="13" t="s">
        <v>181</v>
      </c>
      <c r="C67" s="14" t="s">
        <v>182</v>
      </c>
      <c r="D67" s="4"/>
    </row>
    <row r="68" spans="1:4" ht="22.5">
      <c r="A68" s="57"/>
      <c r="B68" s="13" t="s">
        <v>183</v>
      </c>
      <c r="C68" s="14" t="s">
        <v>184</v>
      </c>
      <c r="D68" s="4"/>
    </row>
    <row r="69" spans="1:4" ht="33.75">
      <c r="A69" s="57"/>
      <c r="B69" s="13" t="s">
        <v>185</v>
      </c>
      <c r="C69" s="14" t="s">
        <v>186</v>
      </c>
      <c r="D69" s="4"/>
    </row>
    <row r="70" spans="1:4" ht="22.5">
      <c r="A70" s="57"/>
      <c r="B70" s="13" t="s">
        <v>187</v>
      </c>
      <c r="C70" s="14" t="s">
        <v>188</v>
      </c>
      <c r="D70" s="4"/>
    </row>
    <row r="71" spans="1:4" ht="22.5">
      <c r="A71" s="57"/>
      <c r="B71" s="13" t="s">
        <v>189</v>
      </c>
      <c r="C71" s="14" t="s">
        <v>190</v>
      </c>
      <c r="D71" s="4"/>
    </row>
    <row r="72" spans="1:4" ht="22.5">
      <c r="A72" s="57"/>
      <c r="B72" s="13" t="s">
        <v>191</v>
      </c>
      <c r="C72" s="14" t="s">
        <v>192</v>
      </c>
      <c r="D72" s="4"/>
    </row>
    <row r="73" spans="1:4" ht="15">
      <c r="A73" s="57" t="s">
        <v>193</v>
      </c>
      <c r="B73" s="13" t="s">
        <v>194</v>
      </c>
      <c r="C73" s="14" t="s">
        <v>195</v>
      </c>
      <c r="D73" s="4"/>
    </row>
    <row r="74" spans="1:4" ht="15">
      <c r="A74" s="57"/>
      <c r="B74" s="13" t="s">
        <v>196</v>
      </c>
      <c r="C74" s="14" t="s">
        <v>197</v>
      </c>
      <c r="D74" s="4"/>
    </row>
    <row r="75" spans="1:4" ht="22.5">
      <c r="A75" s="57"/>
      <c r="B75" s="13" t="s">
        <v>198</v>
      </c>
      <c r="C75" s="14" t="s">
        <v>199</v>
      </c>
      <c r="D75" s="4"/>
    </row>
    <row r="76" spans="1:4" ht="15">
      <c r="A76" s="57"/>
      <c r="B76" s="13" t="s">
        <v>200</v>
      </c>
      <c r="C76" s="14" t="s">
        <v>201</v>
      </c>
      <c r="D76" s="4"/>
    </row>
    <row r="77" spans="1:4" ht="15">
      <c r="A77" s="57"/>
      <c r="B77" s="13" t="s">
        <v>202</v>
      </c>
      <c r="C77" s="14" t="s">
        <v>203</v>
      </c>
      <c r="D77" s="4"/>
    </row>
    <row r="78" spans="1:4" ht="15">
      <c r="A78" s="57"/>
      <c r="B78" s="13" t="s">
        <v>204</v>
      </c>
      <c r="C78" s="14" t="s">
        <v>205</v>
      </c>
      <c r="D78" s="4"/>
    </row>
    <row r="79" spans="1:4" ht="15">
      <c r="A79" s="57"/>
      <c r="B79" s="13" t="s">
        <v>206</v>
      </c>
      <c r="C79" s="14" t="s">
        <v>207</v>
      </c>
      <c r="D79" s="4"/>
    </row>
    <row r="80" spans="1:4" ht="15">
      <c r="A80" s="57"/>
      <c r="B80" s="13" t="s">
        <v>208</v>
      </c>
      <c r="C80" s="14" t="s">
        <v>209</v>
      </c>
      <c r="D80" s="4"/>
    </row>
    <row r="81" spans="1:4" ht="15">
      <c r="A81" s="57"/>
      <c r="B81" s="13" t="s">
        <v>210</v>
      </c>
      <c r="C81" s="14" t="s">
        <v>211</v>
      </c>
      <c r="D81" s="4"/>
    </row>
    <row r="82" spans="1:4" ht="15">
      <c r="A82" s="57"/>
      <c r="B82" s="13" t="s">
        <v>212</v>
      </c>
      <c r="C82" s="14" t="s">
        <v>213</v>
      </c>
      <c r="D82" s="4"/>
    </row>
    <row r="83" spans="1:4" ht="22.5">
      <c r="A83" s="57"/>
      <c r="B83" s="13" t="s">
        <v>214</v>
      </c>
      <c r="C83" s="14" t="s">
        <v>215</v>
      </c>
      <c r="D83" s="4"/>
    </row>
    <row r="84" spans="1:4" ht="33.75">
      <c r="A84" s="57"/>
      <c r="B84" s="13" t="s">
        <v>216</v>
      </c>
      <c r="C84" s="14" t="s">
        <v>217</v>
      </c>
      <c r="D84" s="4"/>
    </row>
    <row r="85" spans="1:4" ht="22.5">
      <c r="A85" s="57"/>
      <c r="B85" s="13" t="s">
        <v>218</v>
      </c>
      <c r="C85" s="14" t="s">
        <v>219</v>
      </c>
      <c r="D85" s="4"/>
    </row>
    <row r="86" spans="1:4" ht="15">
      <c r="A86" s="57" t="s">
        <v>220</v>
      </c>
      <c r="B86" s="13" t="s">
        <v>221</v>
      </c>
      <c r="C86" s="14" t="s">
        <v>222</v>
      </c>
      <c r="D86" s="4"/>
    </row>
    <row r="87" spans="1:4" ht="15">
      <c r="A87" s="57"/>
      <c r="B87" s="13" t="s">
        <v>223</v>
      </c>
      <c r="C87" s="14" t="s">
        <v>224</v>
      </c>
      <c r="D87" s="4"/>
    </row>
    <row r="88" spans="1:4" ht="15">
      <c r="A88" s="57"/>
      <c r="B88" s="13" t="s">
        <v>225</v>
      </c>
      <c r="C88" s="14" t="s">
        <v>226</v>
      </c>
      <c r="D88" s="4"/>
    </row>
    <row r="89" spans="1:4" ht="15">
      <c r="A89" s="57"/>
      <c r="B89" s="13" t="s">
        <v>227</v>
      </c>
      <c r="C89" s="14" t="s">
        <v>228</v>
      </c>
      <c r="D89" s="4"/>
    </row>
    <row r="90" spans="1:4" ht="15">
      <c r="A90" s="57"/>
      <c r="B90" s="13" t="s">
        <v>229</v>
      </c>
      <c r="C90" s="14" t="s">
        <v>230</v>
      </c>
      <c r="D90" s="4"/>
    </row>
    <row r="91" spans="1:4" ht="22.5">
      <c r="A91" s="57"/>
      <c r="B91" s="13" t="s">
        <v>231</v>
      </c>
      <c r="C91" s="14" t="s">
        <v>232</v>
      </c>
      <c r="D91" s="4"/>
    </row>
    <row r="92" spans="1:4" ht="15">
      <c r="A92" s="57"/>
      <c r="B92" s="13" t="s">
        <v>233</v>
      </c>
      <c r="C92" s="14" t="s">
        <v>234</v>
      </c>
      <c r="D92" s="4"/>
    </row>
    <row r="93" spans="1:4" ht="15">
      <c r="A93" s="57"/>
      <c r="B93" s="13" t="s">
        <v>235</v>
      </c>
      <c r="C93" s="14" t="s">
        <v>236</v>
      </c>
      <c r="D93" s="4"/>
    </row>
    <row r="94" spans="1:4" ht="15">
      <c r="A94" s="57"/>
      <c r="B94" s="13" t="s">
        <v>237</v>
      </c>
      <c r="C94" s="14" t="s">
        <v>238</v>
      </c>
      <c r="D94" s="4"/>
    </row>
    <row r="95" spans="1:4" ht="22.5">
      <c r="A95" s="57"/>
      <c r="B95" s="13" t="s">
        <v>239</v>
      </c>
      <c r="C95" s="14" t="s">
        <v>240</v>
      </c>
      <c r="D95" s="4"/>
    </row>
    <row r="96" spans="1:4" ht="22.5">
      <c r="A96" s="57"/>
      <c r="B96" s="13" t="s">
        <v>241</v>
      </c>
      <c r="C96" s="14" t="s">
        <v>242</v>
      </c>
      <c r="D96" s="4"/>
    </row>
    <row r="97" spans="1:4" ht="15">
      <c r="A97" s="57" t="s">
        <v>243</v>
      </c>
      <c r="B97" s="13" t="s">
        <v>244</v>
      </c>
      <c r="C97" s="14" t="s">
        <v>245</v>
      </c>
      <c r="D97" s="4"/>
    </row>
    <row r="98" spans="1:4" ht="22.5">
      <c r="A98" s="57"/>
      <c r="B98" s="13" t="s">
        <v>246</v>
      </c>
      <c r="C98" s="14" t="s">
        <v>247</v>
      </c>
      <c r="D98" s="4"/>
    </row>
    <row r="99" spans="1:4" ht="22.5">
      <c r="A99" s="57"/>
      <c r="B99" s="13" t="s">
        <v>248</v>
      </c>
      <c r="C99" s="14" t="s">
        <v>249</v>
      </c>
      <c r="D99" s="4"/>
    </row>
    <row r="100" spans="1:4" ht="15">
      <c r="A100" s="57"/>
      <c r="B100" s="13" t="s">
        <v>250</v>
      </c>
      <c r="C100" s="14" t="s">
        <v>251</v>
      </c>
      <c r="D100" s="4"/>
    </row>
    <row r="101" spans="1:4" ht="15">
      <c r="A101" s="57"/>
      <c r="B101" s="13" t="s">
        <v>252</v>
      </c>
      <c r="C101" s="14" t="s">
        <v>253</v>
      </c>
      <c r="D101" s="4"/>
    </row>
    <row r="102" spans="1:4" ht="22.5">
      <c r="A102" s="57"/>
      <c r="B102" s="13" t="s">
        <v>254</v>
      </c>
      <c r="C102" s="14" t="s">
        <v>255</v>
      </c>
      <c r="D102" s="4"/>
    </row>
    <row r="103" spans="1:4" ht="15">
      <c r="A103" s="57"/>
      <c r="B103" s="13" t="s">
        <v>256</v>
      </c>
      <c r="C103" s="14" t="s">
        <v>257</v>
      </c>
      <c r="D103" s="4"/>
    </row>
    <row r="104" spans="1:4" ht="15">
      <c r="A104" s="57"/>
      <c r="B104" s="13" t="s">
        <v>258</v>
      </c>
      <c r="C104" s="14" t="s">
        <v>259</v>
      </c>
      <c r="D104" s="4"/>
    </row>
    <row r="105" spans="1:4" ht="22.5">
      <c r="A105" s="57"/>
      <c r="B105" s="13" t="s">
        <v>260</v>
      </c>
      <c r="C105" s="14" t="s">
        <v>261</v>
      </c>
      <c r="D105" s="4"/>
    </row>
    <row r="106" spans="1:4" ht="22.5">
      <c r="A106" s="57"/>
      <c r="B106" s="13" t="s">
        <v>262</v>
      </c>
      <c r="C106" s="14" t="s">
        <v>263</v>
      </c>
      <c r="D106" s="4"/>
    </row>
    <row r="107" spans="1:4" ht="22.5">
      <c r="A107" s="57"/>
      <c r="B107" s="13" t="s">
        <v>264</v>
      </c>
      <c r="C107" s="14" t="s">
        <v>265</v>
      </c>
      <c r="D107" s="4"/>
    </row>
    <row r="108" spans="1:4" ht="22.5">
      <c r="A108" s="57"/>
      <c r="B108" s="13" t="s">
        <v>266</v>
      </c>
      <c r="C108" s="14" t="s">
        <v>267</v>
      </c>
      <c r="D108" s="4"/>
    </row>
  </sheetData>
  <mergeCells count="14">
    <mergeCell ref="A86:A96"/>
    <mergeCell ref="A97:A108"/>
    <mergeCell ref="A38:A39"/>
    <mergeCell ref="A40:A44"/>
    <mergeCell ref="A45:A54"/>
    <mergeCell ref="A55:A58"/>
    <mergeCell ref="A59:A72"/>
    <mergeCell ref="A73:A85"/>
    <mergeCell ref="A30:A37"/>
    <mergeCell ref="A1:C1"/>
    <mergeCell ref="A3:A11"/>
    <mergeCell ref="A12:A13"/>
    <mergeCell ref="A14:A16"/>
    <mergeCell ref="A17:A29"/>
  </mergeCell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E58F-0F94-490D-996B-82111B19064F}">
  <dimension ref="A1:R119"/>
  <sheetViews>
    <sheetView workbookViewId="0">
      <selection activeCell="B10" sqref="B10"/>
    </sheetView>
  </sheetViews>
  <sheetFormatPr baseColWidth="10" defaultRowHeight="15"/>
  <cols>
    <col min="1" max="1" width="10.44140625" customWidth="1"/>
    <col min="2" max="2" width="5.5546875" customWidth="1"/>
    <col min="3" max="12" width="4.88671875" style="32" customWidth="1"/>
    <col min="13" max="13" width="4.88671875" customWidth="1"/>
    <col min="14" max="14" width="4.21875" customWidth="1"/>
    <col min="15" max="15" width="4.6640625" customWidth="1"/>
    <col min="16" max="16" width="1.77734375" customWidth="1"/>
    <col min="17" max="17" width="4.77734375" customWidth="1"/>
    <col min="18" max="18" width="5.6640625" customWidth="1"/>
    <col min="19" max="64" width="7.21875" customWidth="1"/>
  </cols>
  <sheetData>
    <row r="1" spans="1:18" ht="15.75">
      <c r="A1" s="51" t="str">
        <f>Échantillon!A1</f>
        <v>RGAA 4.1.2 – GRILLE D'ÉVALUATION</v>
      </c>
      <c r="B1" s="51"/>
      <c r="C1" s="51"/>
      <c r="D1" s="51"/>
      <c r="E1" s="51"/>
      <c r="F1" s="51"/>
      <c r="G1" s="51"/>
      <c r="H1" s="51"/>
      <c r="I1" s="51"/>
      <c r="J1" s="51"/>
      <c r="K1" s="51"/>
      <c r="L1" s="51"/>
      <c r="M1" s="51"/>
      <c r="N1" s="51"/>
      <c r="O1" s="51"/>
    </row>
    <row r="2" spans="1:18" ht="15.75">
      <c r="A2" s="51" t="s">
        <v>268</v>
      </c>
      <c r="B2" s="51"/>
      <c r="C2" s="51"/>
      <c r="D2" s="51"/>
      <c r="E2" s="51"/>
      <c r="F2" s="51"/>
      <c r="G2" s="51"/>
      <c r="H2" s="51"/>
      <c r="I2" s="51"/>
      <c r="J2" s="51"/>
      <c r="K2" s="51"/>
      <c r="L2" s="51"/>
      <c r="M2" s="51"/>
      <c r="N2" s="51"/>
      <c r="O2" s="51"/>
    </row>
    <row r="3" spans="1:18" ht="15.75" thickBot="1">
      <c r="B3" s="60" t="s">
        <v>269</v>
      </c>
      <c r="C3" s="59" t="s">
        <v>43</v>
      </c>
      <c r="D3" s="61" t="s">
        <v>62</v>
      </c>
      <c r="E3" s="61" t="s">
        <v>67</v>
      </c>
      <c r="F3" s="59" t="s">
        <v>74</v>
      </c>
      <c r="G3" s="59" t="s">
        <v>101</v>
      </c>
      <c r="H3" s="59" t="s">
        <v>118</v>
      </c>
      <c r="I3" s="59" t="s">
        <v>123</v>
      </c>
      <c r="J3" s="59" t="s">
        <v>134</v>
      </c>
      <c r="K3" s="59" t="s">
        <v>155</v>
      </c>
      <c r="L3" s="59" t="s">
        <v>164</v>
      </c>
      <c r="M3" s="59" t="s">
        <v>193</v>
      </c>
      <c r="N3" s="59" t="s">
        <v>220</v>
      </c>
      <c r="O3" s="59" t="s">
        <v>243</v>
      </c>
    </row>
    <row r="4" spans="1:18" ht="15.75" thickBot="1">
      <c r="A4" s="17"/>
      <c r="B4" s="60"/>
      <c r="C4" s="59"/>
      <c r="D4" s="61"/>
      <c r="E4" s="61"/>
      <c r="F4" s="59"/>
      <c r="G4" s="59"/>
      <c r="H4" s="59"/>
      <c r="I4" s="59"/>
      <c r="J4" s="59"/>
      <c r="K4" s="59"/>
      <c r="L4" s="59"/>
      <c r="M4" s="59"/>
      <c r="N4" s="59"/>
      <c r="O4" s="59"/>
    </row>
    <row r="5" spans="1:18" ht="59.85" customHeight="1" thickBot="1">
      <c r="A5" s="17"/>
      <c r="B5" s="60"/>
      <c r="C5" s="59"/>
      <c r="D5" s="61"/>
      <c r="E5" s="61"/>
      <c r="F5" s="59"/>
      <c r="G5" s="59"/>
      <c r="H5" s="59"/>
      <c r="I5" s="59"/>
      <c r="J5" s="59"/>
      <c r="K5" s="59"/>
      <c r="L5" s="59"/>
      <c r="M5" s="59"/>
      <c r="N5" s="59"/>
      <c r="O5" s="59"/>
    </row>
    <row r="6" spans="1:18" ht="18" customHeight="1">
      <c r="B6" s="18" t="s">
        <v>270</v>
      </c>
      <c r="C6" s="18">
        <f>BaseDeCalcul!$X12</f>
        <v>120</v>
      </c>
      <c r="D6" s="18">
        <f>BaseDeCalcul!X15</f>
        <v>0</v>
      </c>
      <c r="E6" s="18">
        <f>BaseDeCalcul!X19</f>
        <v>60</v>
      </c>
      <c r="F6" s="18">
        <f>BaseDeCalcul!X33</f>
        <v>100</v>
      </c>
      <c r="G6" s="18">
        <f>BaseDeCalcul!X42</f>
        <v>0</v>
      </c>
      <c r="H6" s="18">
        <f>BaseDeCalcul!X45</f>
        <v>40</v>
      </c>
      <c r="I6" s="18">
        <f>BaseDeCalcul!X51</f>
        <v>100</v>
      </c>
      <c r="J6" s="18">
        <f>BaseDeCalcul!X62</f>
        <v>180</v>
      </c>
      <c r="K6" s="18">
        <f>BaseDeCalcul!X67</f>
        <v>60</v>
      </c>
      <c r="L6" s="18">
        <f>BaseDeCalcul!X82</f>
        <v>240</v>
      </c>
      <c r="M6" s="18">
        <f>BaseDeCalcul!X96</f>
        <v>180</v>
      </c>
      <c r="N6" s="18">
        <f>BaseDeCalcul!X108</f>
        <v>179</v>
      </c>
      <c r="O6" s="19">
        <f>BaseDeCalcul!X121</f>
        <v>42</v>
      </c>
      <c r="Q6" s="20">
        <f>SUM(C6:O6)</f>
        <v>1301</v>
      </c>
      <c r="R6" s="20" t="s">
        <v>270</v>
      </c>
    </row>
    <row r="7" spans="1:18" ht="18" customHeight="1">
      <c r="A7" s="21"/>
      <c r="B7" s="22" t="s">
        <v>271</v>
      </c>
      <c r="C7" s="22">
        <f>BaseDeCalcul!Y12</f>
        <v>0</v>
      </c>
      <c r="D7" s="22">
        <f>BaseDeCalcul!Y15</f>
        <v>20</v>
      </c>
      <c r="E7" s="22">
        <f>BaseDeCalcul!Y19</f>
        <v>0</v>
      </c>
      <c r="F7" s="22">
        <f>BaseDeCalcul!Y33</f>
        <v>2</v>
      </c>
      <c r="G7" s="22">
        <f>BaseDeCalcul!Y42</f>
        <v>0</v>
      </c>
      <c r="H7" s="22">
        <f>BaseDeCalcul!Y45</f>
        <v>0</v>
      </c>
      <c r="I7" s="22">
        <f>BaseDeCalcul!Y51</f>
        <v>0</v>
      </c>
      <c r="J7" s="22">
        <f>BaseDeCalcul!Y62</f>
        <v>0</v>
      </c>
      <c r="K7" s="22">
        <f>BaseDeCalcul!Y67</f>
        <v>0</v>
      </c>
      <c r="L7" s="22">
        <f>BaseDeCalcul!Y82</f>
        <v>0</v>
      </c>
      <c r="M7" s="22">
        <f>BaseDeCalcul!Y96</f>
        <v>0</v>
      </c>
      <c r="N7" s="22">
        <f>BaseDeCalcul!Y108</f>
        <v>1</v>
      </c>
      <c r="O7" s="23">
        <f>BaseDeCalcul!Y121</f>
        <v>2</v>
      </c>
      <c r="Q7" s="24">
        <f>SUM(C7:O7)</f>
        <v>25</v>
      </c>
      <c r="R7" s="24" t="s">
        <v>271</v>
      </c>
    </row>
    <row r="8" spans="1:18" ht="18" customHeight="1">
      <c r="A8" s="21"/>
      <c r="B8" s="25" t="s">
        <v>272</v>
      </c>
      <c r="C8" s="25">
        <f>BaseDeCalcul!Z12</f>
        <v>60</v>
      </c>
      <c r="D8" s="25">
        <f>BaseDeCalcul!Z15</f>
        <v>20</v>
      </c>
      <c r="E8" s="25">
        <f>BaseDeCalcul!Z19</f>
        <v>0</v>
      </c>
      <c r="F8" s="25">
        <f>BaseDeCalcul!Z33</f>
        <v>158</v>
      </c>
      <c r="G8" s="25">
        <f>BaseDeCalcul!Z42</f>
        <v>160</v>
      </c>
      <c r="H8" s="25">
        <f>BaseDeCalcul!Z45</f>
        <v>0</v>
      </c>
      <c r="I8" s="25">
        <f>BaseDeCalcul!Z51</f>
        <v>0</v>
      </c>
      <c r="J8" s="25">
        <f>BaseDeCalcul!Z62</f>
        <v>20</v>
      </c>
      <c r="K8" s="25">
        <f>BaseDeCalcul!Z67</f>
        <v>20</v>
      </c>
      <c r="L8" s="25">
        <f>BaseDeCalcul!Z82</f>
        <v>40</v>
      </c>
      <c r="M8" s="25">
        <f>BaseDeCalcul!Z96</f>
        <v>80</v>
      </c>
      <c r="N8" s="25">
        <f>BaseDeCalcul!Z108</f>
        <v>40</v>
      </c>
      <c r="O8" s="26">
        <f>BaseDeCalcul!Z121</f>
        <v>196</v>
      </c>
      <c r="Q8" s="27">
        <f>SUM(C8:O8)</f>
        <v>794</v>
      </c>
      <c r="R8" s="27" t="s">
        <v>272</v>
      </c>
    </row>
    <row r="9" spans="1:18" ht="18" customHeight="1" thickBot="1">
      <c r="A9" s="21"/>
      <c r="B9" s="28" t="s">
        <v>273</v>
      </c>
      <c r="C9" s="28"/>
      <c r="D9" s="28" t="s">
        <v>274</v>
      </c>
      <c r="E9" s="28" t="s">
        <v>274</v>
      </c>
      <c r="F9" s="28" t="s">
        <v>274</v>
      </c>
      <c r="G9" s="28" t="s">
        <v>274</v>
      </c>
      <c r="H9" s="28" t="s">
        <v>274</v>
      </c>
      <c r="I9" s="28" t="s">
        <v>274</v>
      </c>
      <c r="J9" s="28" t="s">
        <v>274</v>
      </c>
      <c r="K9" s="28" t="s">
        <v>274</v>
      </c>
      <c r="L9" s="28" t="s">
        <v>274</v>
      </c>
      <c r="M9" s="28" t="s">
        <v>274</v>
      </c>
      <c r="N9" s="28" t="s">
        <v>274</v>
      </c>
      <c r="O9" s="29" t="s">
        <v>274</v>
      </c>
      <c r="Q9" s="30">
        <f>SUM(C9:O9)</f>
        <v>0</v>
      </c>
      <c r="R9" s="30" t="s">
        <v>273</v>
      </c>
    </row>
    <row r="10" spans="1:18" ht="18" customHeight="1" thickBot="1">
      <c r="A10" s="21"/>
      <c r="B10" s="28" t="s">
        <v>275</v>
      </c>
      <c r="C10" s="28">
        <f>BaseDeCalcul!AA12</f>
        <v>0</v>
      </c>
      <c r="D10" s="28">
        <f>BaseDeCalcul!AA15</f>
        <v>0</v>
      </c>
      <c r="E10" s="28">
        <f>BaseDeCalcul!AA19</f>
        <v>0</v>
      </c>
      <c r="F10" s="28">
        <f>BaseDeCalcul!AA33</f>
        <v>0</v>
      </c>
      <c r="G10" s="28">
        <f>BaseDeCalcul!AA42</f>
        <v>0</v>
      </c>
      <c r="H10" s="28">
        <f>BaseDeCalcul!AA45</f>
        <v>0</v>
      </c>
      <c r="I10" s="28">
        <f>BaseDeCalcul!AA51</f>
        <v>0</v>
      </c>
      <c r="J10" s="28">
        <f>BaseDeCalcul!AA62</f>
        <v>0</v>
      </c>
      <c r="K10" s="28">
        <f>BaseDeCalcul!AA67</f>
        <v>0</v>
      </c>
      <c r="L10" s="28">
        <f>BaseDeCalcul!AA82</f>
        <v>0</v>
      </c>
      <c r="M10" s="28">
        <f>BaseDeCalcul!AA96</f>
        <v>0</v>
      </c>
      <c r="N10" s="28">
        <f>BaseDeCalcul!AA108</f>
        <v>0</v>
      </c>
      <c r="O10" s="29">
        <f>BaseDeCalcul!AA121</f>
        <v>0</v>
      </c>
      <c r="Q10" s="30">
        <f>SUM(C10:O10)</f>
        <v>0</v>
      </c>
      <c r="R10" s="30" t="s">
        <v>275</v>
      </c>
    </row>
    <row r="11" spans="1:18">
      <c r="B11" s="31"/>
      <c r="C11" s="31"/>
      <c r="D11" s="31"/>
      <c r="E11" s="31"/>
      <c r="F11" s="31"/>
      <c r="G11" s="31"/>
      <c r="H11" s="31"/>
      <c r="I11" s="31"/>
      <c r="J11" s="31"/>
      <c r="K11" s="31"/>
      <c r="L11" s="31"/>
      <c r="M11" s="31"/>
      <c r="N11" s="31"/>
      <c r="O11" s="31"/>
    </row>
    <row r="12" spans="1:18">
      <c r="C12"/>
      <c r="D12"/>
      <c r="E12"/>
      <c r="F12"/>
    </row>
    <row r="13" spans="1:18">
      <c r="C13"/>
      <c r="D13"/>
      <c r="E13"/>
      <c r="F13"/>
    </row>
    <row r="14" spans="1:18">
      <c r="B14" t="s">
        <v>276</v>
      </c>
    </row>
    <row r="15" spans="1:18">
      <c r="B15" t="str">
        <f>IF(Q10=0,COUNTIF(BaseDeCalcul!AB3:AB120,"C")/(COUNTIF(BaseDeCalcul!AB3:AB120,"C")+COUNTIF(BaseDeCalcul!AB3:AB120,"NC"))*100&amp;"%","Pourcentage indisponible : il reste "&amp;Q10&amp;" critère(s) NT.")</f>
        <v>92.7536231884058%</v>
      </c>
      <c r="C15" s="33"/>
    </row>
    <row r="16" spans="1:18">
      <c r="C16" s="33"/>
    </row>
    <row r="17" spans="2:2">
      <c r="B17" t="s">
        <v>277</v>
      </c>
    </row>
    <row r="18" spans="2:2">
      <c r="B18" t="str">
        <f>IF(Q10=0,ROUND(AVERAGEIF(BaseDeCalcul!D125:W125,"&lt;&gt;NA")*100,1)&amp;"%","Pourcentage indisponible : il reste "&amp;Q10&amp;" critère(s) NT.")</f>
        <v>98.1%</v>
      </c>
    </row>
    <row r="36" spans="3:3">
      <c r="C36" s="32">
        <v>1</v>
      </c>
    </row>
    <row r="43" spans="3:3">
      <c r="C43" s="32">
        <v>1</v>
      </c>
    </row>
    <row r="57" spans="3:3">
      <c r="C57" s="32">
        <v>1</v>
      </c>
    </row>
    <row r="58" spans="3:3">
      <c r="C58" s="32">
        <v>1</v>
      </c>
    </row>
    <row r="67" spans="3:3">
      <c r="C67" s="32">
        <v>1</v>
      </c>
    </row>
    <row r="68" spans="3:3">
      <c r="C68" s="32">
        <v>1</v>
      </c>
    </row>
    <row r="69" spans="3:3">
      <c r="C69" s="32">
        <v>1</v>
      </c>
    </row>
    <row r="70" spans="3:3">
      <c r="C70" s="32">
        <v>1</v>
      </c>
    </row>
    <row r="71" spans="3:3">
      <c r="C71" s="32">
        <v>1</v>
      </c>
    </row>
    <row r="87" spans="3:3">
      <c r="C87" s="32">
        <v>1</v>
      </c>
    </row>
    <row r="88" spans="3:3">
      <c r="C88" s="32">
        <v>1</v>
      </c>
    </row>
    <row r="89" spans="3:3">
      <c r="C89" s="32">
        <v>1</v>
      </c>
    </row>
    <row r="97" spans="3:3">
      <c r="C97" s="32">
        <v>1</v>
      </c>
    </row>
    <row r="98" spans="3:3">
      <c r="C98" s="32">
        <v>1</v>
      </c>
    </row>
    <row r="101" spans="3:3">
      <c r="C101" s="32">
        <v>1</v>
      </c>
    </row>
    <row r="107" spans="3:3">
      <c r="C107" s="32">
        <v>1</v>
      </c>
    </row>
    <row r="108" spans="3:3">
      <c r="C108" s="32">
        <v>1</v>
      </c>
    </row>
    <row r="112" spans="3:3">
      <c r="C112" s="32">
        <v>1</v>
      </c>
    </row>
    <row r="113" spans="3:3">
      <c r="C113" s="32">
        <v>1</v>
      </c>
    </row>
    <row r="116" spans="3:3">
      <c r="C116" s="32">
        <v>1</v>
      </c>
    </row>
    <row r="117" spans="3:3">
      <c r="C117" s="32">
        <v>1</v>
      </c>
    </row>
    <row r="119" spans="3:3">
      <c r="C119" s="32">
        <v>1</v>
      </c>
    </row>
  </sheetData>
  <mergeCells count="16">
    <mergeCell ref="O3:O5"/>
    <mergeCell ref="A1:O1"/>
    <mergeCell ref="A2:O2"/>
    <mergeCell ref="B3:B5"/>
    <mergeCell ref="C3:C5"/>
    <mergeCell ref="D3:D5"/>
    <mergeCell ref="E3:E5"/>
    <mergeCell ref="F3:F5"/>
    <mergeCell ref="G3:G5"/>
    <mergeCell ref="H3:H5"/>
    <mergeCell ref="I3:I5"/>
    <mergeCell ref="J3:J5"/>
    <mergeCell ref="K3:K5"/>
    <mergeCell ref="L3:L5"/>
    <mergeCell ref="M3:M5"/>
    <mergeCell ref="N3:N5"/>
  </mergeCell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7CED-3656-441C-BDDC-726468F176D2}">
  <dimension ref="A1:AB125"/>
  <sheetViews>
    <sheetView workbookViewId="0">
      <selection activeCell="AB10" sqref="AB10"/>
    </sheetView>
  </sheetViews>
  <sheetFormatPr baseColWidth="10" defaultRowHeight="15.75"/>
  <cols>
    <col min="1" max="1" width="3.33203125" customWidth="1"/>
    <col min="2" max="2" width="5.21875" customWidth="1"/>
    <col min="3" max="3" width="14" customWidth="1"/>
    <col min="4" max="18" width="5.44140625" style="32" customWidth="1"/>
    <col min="19" max="23" width="5.44140625" customWidth="1"/>
    <col min="24" max="27" width="5" style="43" customWidth="1"/>
    <col min="28" max="39" width="9.44140625" customWidth="1"/>
  </cols>
  <sheetData>
    <row r="1" spans="1:28">
      <c r="D1" s="34" t="s">
        <v>11</v>
      </c>
      <c r="E1" s="34" t="s">
        <v>13</v>
      </c>
      <c r="F1" s="34" t="s">
        <v>15</v>
      </c>
      <c r="G1" s="34" t="s">
        <v>17</v>
      </c>
      <c r="H1" s="34" t="s">
        <v>19</v>
      </c>
      <c r="I1" s="34" t="s">
        <v>21</v>
      </c>
      <c r="J1" s="34" t="s">
        <v>23</v>
      </c>
      <c r="K1" s="34" t="s">
        <v>25</v>
      </c>
      <c r="L1" s="34" t="s">
        <v>27</v>
      </c>
      <c r="M1" s="34" t="s">
        <v>29</v>
      </c>
      <c r="N1" s="34" t="s">
        <v>30</v>
      </c>
      <c r="O1" s="34" t="s">
        <v>31</v>
      </c>
      <c r="P1" s="34" t="s">
        <v>32</v>
      </c>
      <c r="Q1" s="34" t="s">
        <v>33</v>
      </c>
      <c r="R1" s="34" t="s">
        <v>34</v>
      </c>
      <c r="S1" s="34" t="s">
        <v>35</v>
      </c>
      <c r="T1" s="34" t="s">
        <v>36</v>
      </c>
      <c r="U1" s="34" t="s">
        <v>37</v>
      </c>
      <c r="V1" s="34" t="s">
        <v>38</v>
      </c>
      <c r="W1" s="34" t="s">
        <v>39</v>
      </c>
      <c r="X1" s="35" t="s">
        <v>270</v>
      </c>
      <c r="Y1" s="35" t="s">
        <v>271</v>
      </c>
      <c r="Z1" s="35" t="s">
        <v>272</v>
      </c>
      <c r="AA1" s="35" t="s">
        <v>275</v>
      </c>
    </row>
    <row r="2" spans="1:28">
      <c r="D2"/>
      <c r="E2" s="36"/>
      <c r="F2" s="36"/>
      <c r="G2" s="36"/>
      <c r="H2" s="36"/>
      <c r="I2" s="36"/>
      <c r="J2" s="36"/>
      <c r="K2" s="36"/>
      <c r="L2" s="36"/>
      <c r="M2" s="36"/>
      <c r="N2" s="36"/>
      <c r="O2" s="36"/>
      <c r="P2" s="36"/>
      <c r="Q2" s="36"/>
      <c r="R2" s="36"/>
      <c r="S2" s="36"/>
      <c r="T2" s="36"/>
      <c r="U2" s="36"/>
      <c r="V2" s="36"/>
      <c r="W2" s="36"/>
      <c r="X2" s="37"/>
      <c r="Y2" s="37"/>
      <c r="Z2" s="37"/>
      <c r="AA2" s="37"/>
    </row>
    <row r="3" spans="1:28">
      <c r="A3">
        <v>1</v>
      </c>
      <c r="B3" s="32" t="str">
        <f>Critères!$B3</f>
        <v>1.1</v>
      </c>
      <c r="C3" s="32" t="str">
        <f>Critères!$A3</f>
        <v>IMAGES</v>
      </c>
      <c r="D3" s="32" t="str">
        <f>'P01'!$D4</f>
        <v>C</v>
      </c>
      <c r="E3" s="32" t="str">
        <f>'P02'!$D4</f>
        <v>C</v>
      </c>
      <c r="F3" s="32" t="str">
        <f>'P03'!$D4</f>
        <v>C</v>
      </c>
      <c r="G3" s="32" t="str">
        <f>'P04'!$D4</f>
        <v>C</v>
      </c>
      <c r="H3" s="32" t="str">
        <f>'P05'!$D4</f>
        <v>C</v>
      </c>
      <c r="I3" s="32" t="str">
        <f>'P06'!$D4</f>
        <v>C</v>
      </c>
      <c r="J3" s="32" t="str">
        <f>'P07'!$D4</f>
        <v>C</v>
      </c>
      <c r="K3" s="32" t="str">
        <f>'P08'!$D4</f>
        <v>C</v>
      </c>
      <c r="L3" s="32" t="str">
        <f>'P09'!$D4</f>
        <v>C</v>
      </c>
      <c r="M3" s="32" t="str">
        <f>'P10'!$D4</f>
        <v>C</v>
      </c>
      <c r="N3" s="32" t="str">
        <f>'P11'!$D4</f>
        <v>C</v>
      </c>
      <c r="O3" s="32" t="str">
        <f>'P12'!$D4</f>
        <v>C</v>
      </c>
      <c r="P3" s="32" t="str">
        <f>'P13'!$D4</f>
        <v>C</v>
      </c>
      <c r="Q3" s="32" t="str">
        <f>'P14'!$D4</f>
        <v>C</v>
      </c>
      <c r="R3" s="32" t="str">
        <f>'P15'!$D4</f>
        <v>C</v>
      </c>
      <c r="S3" s="32" t="str">
        <f>'P16'!$D4</f>
        <v>C</v>
      </c>
      <c r="T3" s="32" t="str">
        <f>'P17'!$D4</f>
        <v>C</v>
      </c>
      <c r="U3" s="32" t="str">
        <f>'P18'!$D4</f>
        <v>C</v>
      </c>
      <c r="V3" s="32" t="str">
        <f>'P19'!$D4</f>
        <v>C</v>
      </c>
      <c r="W3" s="32" t="str">
        <f>'P20'!$D4</f>
        <v>C</v>
      </c>
      <c r="X3" s="35">
        <f t="shared" ref="X3:X11" si="0">COUNTIF(D3:W3,"C")</f>
        <v>20</v>
      </c>
      <c r="Y3" s="35">
        <f t="shared" ref="Y3:Y11" si="1">COUNTIF(D3:W3,"NC")</f>
        <v>0</v>
      </c>
      <c r="Z3" s="35">
        <f t="shared" ref="Z3:Z11" si="2">COUNTIF(D3:W3,"NA")</f>
        <v>0</v>
      </c>
      <c r="AA3" s="35">
        <f t="shared" ref="AA3:AA11" si="3">COUNTIF(D3:W3,"NT")</f>
        <v>0</v>
      </c>
      <c r="AB3" t="str">
        <f t="shared" ref="AB3:AB11" si="4">IF(Y3&gt;0,"NC",IF(X3&gt;0,"C",IF(AA3&gt;0,"NT","NA")))</f>
        <v>C</v>
      </c>
    </row>
    <row r="4" spans="1:28">
      <c r="A4">
        <v>1</v>
      </c>
      <c r="B4" s="32" t="str">
        <f>Critères!$B4</f>
        <v>1.2</v>
      </c>
      <c r="C4" s="32" t="str">
        <f>Critères!$A3</f>
        <v>IMAGES</v>
      </c>
      <c r="D4" s="32" t="str">
        <f>'P01'!$D5</f>
        <v>NA</v>
      </c>
      <c r="E4" s="32" t="str">
        <f>'P02'!$D5</f>
        <v>NA</v>
      </c>
      <c r="F4" s="32" t="str">
        <f>'P03'!$D5</f>
        <v>NA</v>
      </c>
      <c r="G4" s="32" t="str">
        <f>'P04'!$D5</f>
        <v>NA</v>
      </c>
      <c r="H4" s="32" t="str">
        <f>'P05'!$D5</f>
        <v>NA</v>
      </c>
      <c r="I4" s="32" t="str">
        <f>'P06'!$D5</f>
        <v>NA</v>
      </c>
      <c r="J4" s="32" t="str">
        <f>'P07'!$D5</f>
        <v>NA</v>
      </c>
      <c r="K4" s="32" t="str">
        <f>'P08'!$D5</f>
        <v>NA</v>
      </c>
      <c r="L4" s="32" t="str">
        <f>'P09'!$D5</f>
        <v>NA</v>
      </c>
      <c r="M4" s="32" t="str">
        <f>'P10'!$D5</f>
        <v>NA</v>
      </c>
      <c r="N4" s="32" t="str">
        <f>'P11'!$D5</f>
        <v>NA</v>
      </c>
      <c r="O4" s="32" t="str">
        <f>'P12'!$D5</f>
        <v>NA</v>
      </c>
      <c r="P4" s="32" t="str">
        <f>'P13'!$D5</f>
        <v>NA</v>
      </c>
      <c r="Q4" s="32" t="str">
        <f>'P14'!$D5</f>
        <v>NA</v>
      </c>
      <c r="R4" s="32" t="str">
        <f>'P15'!$D5</f>
        <v>NA</v>
      </c>
      <c r="S4" s="32" t="str">
        <f>'P16'!$D5</f>
        <v>NA</v>
      </c>
      <c r="T4" s="32" t="str">
        <f>'P17'!$D5</f>
        <v>NA</v>
      </c>
      <c r="U4" s="32" t="str">
        <f>'P18'!$D5</f>
        <v>NA</v>
      </c>
      <c r="V4" s="32" t="str">
        <f>'P19'!$D5</f>
        <v>NA</v>
      </c>
      <c r="W4" s="32" t="str">
        <f>'P20'!$D5</f>
        <v>NA</v>
      </c>
      <c r="X4" s="35">
        <f t="shared" si="0"/>
        <v>0</v>
      </c>
      <c r="Y4" s="35">
        <f t="shared" si="1"/>
        <v>0</v>
      </c>
      <c r="Z4" s="35">
        <f t="shared" si="2"/>
        <v>20</v>
      </c>
      <c r="AA4" s="35">
        <f t="shared" si="3"/>
        <v>0</v>
      </c>
      <c r="AB4" t="str">
        <f t="shared" si="4"/>
        <v>NA</v>
      </c>
    </row>
    <row r="5" spans="1:28">
      <c r="A5">
        <v>1</v>
      </c>
      <c r="B5" s="32" t="str">
        <f>Critères!$B5</f>
        <v>1.3</v>
      </c>
      <c r="C5" s="32" t="str">
        <f>Critères!$A3</f>
        <v>IMAGES</v>
      </c>
      <c r="D5" s="32" t="str">
        <f>'P01'!$D6</f>
        <v>C</v>
      </c>
      <c r="E5" s="32" t="str">
        <f>'P02'!$D6</f>
        <v>C</v>
      </c>
      <c r="F5" s="32" t="str">
        <f>'P03'!$D6</f>
        <v>C</v>
      </c>
      <c r="G5" s="32" t="str">
        <f>'P04'!$D6</f>
        <v>C</v>
      </c>
      <c r="H5" s="32" t="str">
        <f>'P05'!$D6</f>
        <v>C</v>
      </c>
      <c r="I5" s="32" t="str">
        <f>'P06'!$D6</f>
        <v>C</v>
      </c>
      <c r="J5" s="32" t="str">
        <f>'P07'!$D6</f>
        <v>C</v>
      </c>
      <c r="K5" s="32" t="str">
        <f>'P08'!$D6</f>
        <v>C</v>
      </c>
      <c r="L5" s="32" t="str">
        <f>'P09'!$D6</f>
        <v>C</v>
      </c>
      <c r="M5" s="32" t="str">
        <f>'P10'!$D6</f>
        <v>C</v>
      </c>
      <c r="N5" s="32" t="str">
        <f>'P11'!$D6</f>
        <v>C</v>
      </c>
      <c r="O5" s="32" t="str">
        <f>'P12'!$D6</f>
        <v>C</v>
      </c>
      <c r="P5" s="32" t="str">
        <f>'P13'!$D6</f>
        <v>C</v>
      </c>
      <c r="Q5" s="32" t="str">
        <f>'P14'!$D6</f>
        <v>C</v>
      </c>
      <c r="R5" s="32" t="str">
        <f>'P15'!$D6</f>
        <v>C</v>
      </c>
      <c r="S5" s="32" t="str">
        <f>'P16'!$D6</f>
        <v>C</v>
      </c>
      <c r="T5" s="32" t="str">
        <f>'P17'!$D6</f>
        <v>C</v>
      </c>
      <c r="U5" s="32" t="str">
        <f>'P18'!$D6</f>
        <v>C</v>
      </c>
      <c r="V5" s="32" t="str">
        <f>'P19'!$D6</f>
        <v>C</v>
      </c>
      <c r="W5" s="32" t="str">
        <f>'P20'!$D6</f>
        <v>C</v>
      </c>
      <c r="X5" s="35">
        <f t="shared" si="0"/>
        <v>20</v>
      </c>
      <c r="Y5" s="35">
        <f t="shared" si="1"/>
        <v>0</v>
      </c>
      <c r="Z5" s="35">
        <f t="shared" si="2"/>
        <v>0</v>
      </c>
      <c r="AA5" s="35">
        <f t="shared" si="3"/>
        <v>0</v>
      </c>
      <c r="AB5" t="str">
        <f t="shared" si="4"/>
        <v>C</v>
      </c>
    </row>
    <row r="6" spans="1:28">
      <c r="A6">
        <v>1</v>
      </c>
      <c r="B6" s="32" t="str">
        <f>Critères!$B6</f>
        <v>1.4</v>
      </c>
      <c r="C6" s="32" t="str">
        <f>Critères!$A3</f>
        <v>IMAGES</v>
      </c>
      <c r="D6" s="32" t="str">
        <f>'P01'!$D7</f>
        <v>NA</v>
      </c>
      <c r="E6" s="32" t="str">
        <f>'P02'!$D7</f>
        <v>NA</v>
      </c>
      <c r="F6" s="32" t="str">
        <f>'P03'!$D7</f>
        <v>NA</v>
      </c>
      <c r="G6" s="32" t="str">
        <f>'P04'!$D7</f>
        <v>NA</v>
      </c>
      <c r="H6" s="32" t="str">
        <f>'P05'!$D7</f>
        <v>NA</v>
      </c>
      <c r="I6" s="32" t="str">
        <f>'P06'!$D7</f>
        <v>NA</v>
      </c>
      <c r="J6" s="32" t="str">
        <f>'P07'!$D7</f>
        <v>NA</v>
      </c>
      <c r="K6" s="32" t="str">
        <f>'P08'!$D7</f>
        <v>NA</v>
      </c>
      <c r="L6" s="32" t="str">
        <f>'P09'!$D7</f>
        <v>NA</v>
      </c>
      <c r="M6" s="32" t="str">
        <f>'P10'!$D7</f>
        <v>NA</v>
      </c>
      <c r="N6" s="32" t="str">
        <f>'P11'!$D7</f>
        <v>NA</v>
      </c>
      <c r="O6" s="32" t="str">
        <f>'P12'!$D7</f>
        <v>NA</v>
      </c>
      <c r="P6" s="32" t="str">
        <f>'P13'!$D7</f>
        <v>NA</v>
      </c>
      <c r="Q6" s="32" t="str">
        <f>'P14'!$D7</f>
        <v>NA</v>
      </c>
      <c r="R6" s="32" t="str">
        <f>'P15'!$D7</f>
        <v>NA</v>
      </c>
      <c r="S6" s="32" t="str">
        <f>'P16'!$D7</f>
        <v>NA</v>
      </c>
      <c r="T6" s="32" t="str">
        <f>'P17'!$D7</f>
        <v>NA</v>
      </c>
      <c r="U6" s="32" t="str">
        <f>'P18'!$D7</f>
        <v>NA</v>
      </c>
      <c r="V6" s="32" t="str">
        <f>'P19'!$D7</f>
        <v>NA</v>
      </c>
      <c r="W6" s="32" t="str">
        <f>'P20'!$D7</f>
        <v>NA</v>
      </c>
      <c r="X6" s="35">
        <f t="shared" si="0"/>
        <v>0</v>
      </c>
      <c r="Y6" s="35">
        <f t="shared" si="1"/>
        <v>0</v>
      </c>
      <c r="Z6" s="35">
        <f t="shared" si="2"/>
        <v>20</v>
      </c>
      <c r="AA6" s="35">
        <f t="shared" si="3"/>
        <v>0</v>
      </c>
      <c r="AB6" t="str">
        <f t="shared" si="4"/>
        <v>NA</v>
      </c>
    </row>
    <row r="7" spans="1:28">
      <c r="A7">
        <v>1</v>
      </c>
      <c r="B7" s="32" t="str">
        <f>Critères!$B7</f>
        <v>1.5</v>
      </c>
      <c r="C7" s="32" t="str">
        <f>Critères!$A3</f>
        <v>IMAGES</v>
      </c>
      <c r="D7" s="32" t="str">
        <f>'P01'!$D8</f>
        <v>NA</v>
      </c>
      <c r="E7" s="32" t="str">
        <f>'P02'!$D8</f>
        <v>NA</v>
      </c>
      <c r="F7" s="32" t="str">
        <f>'P03'!$D8</f>
        <v>NA</v>
      </c>
      <c r="G7" s="32" t="str">
        <f>'P04'!$D8</f>
        <v>NA</v>
      </c>
      <c r="H7" s="32" t="str">
        <f>'P05'!$D8</f>
        <v>NA</v>
      </c>
      <c r="I7" s="32" t="str">
        <f>'P06'!$D8</f>
        <v>NA</v>
      </c>
      <c r="J7" s="32" t="str">
        <f>'P07'!$D8</f>
        <v>NA</v>
      </c>
      <c r="K7" s="32" t="str">
        <f>'P08'!$D8</f>
        <v>NA</v>
      </c>
      <c r="L7" s="32" t="str">
        <f>'P09'!$D8</f>
        <v>NA</v>
      </c>
      <c r="M7" s="32" t="str">
        <f>'P10'!$D8</f>
        <v>NA</v>
      </c>
      <c r="N7" s="32" t="str">
        <f>'P11'!$D8</f>
        <v>NA</v>
      </c>
      <c r="O7" s="32" t="str">
        <f>'P12'!$D8</f>
        <v>NA</v>
      </c>
      <c r="P7" s="32" t="str">
        <f>'P13'!$D8</f>
        <v>NA</v>
      </c>
      <c r="Q7" s="32" t="str">
        <f>'P14'!$D8</f>
        <v>NA</v>
      </c>
      <c r="R7" s="32" t="str">
        <f>'P15'!$D8</f>
        <v>NA</v>
      </c>
      <c r="S7" s="32" t="str">
        <f>'P16'!$D8</f>
        <v>NA</v>
      </c>
      <c r="T7" s="32" t="str">
        <f>'P17'!$D8</f>
        <v>NA</v>
      </c>
      <c r="U7" s="32" t="str">
        <f>'P18'!$D8</f>
        <v>NA</v>
      </c>
      <c r="V7" s="32" t="str">
        <f>'P19'!$D8</f>
        <v>NA</v>
      </c>
      <c r="W7" s="32" t="str">
        <f>'P20'!$D8</f>
        <v>NA</v>
      </c>
      <c r="X7" s="35">
        <f t="shared" si="0"/>
        <v>0</v>
      </c>
      <c r="Y7" s="35">
        <f t="shared" si="1"/>
        <v>0</v>
      </c>
      <c r="Z7" s="35">
        <f t="shared" si="2"/>
        <v>20</v>
      </c>
      <c r="AA7" s="35">
        <f t="shared" si="3"/>
        <v>0</v>
      </c>
      <c r="AB7" t="str">
        <f t="shared" si="4"/>
        <v>NA</v>
      </c>
    </row>
    <row r="8" spans="1:28">
      <c r="A8">
        <v>1</v>
      </c>
      <c r="B8" s="32" t="str">
        <f>Critères!$B8</f>
        <v>1.6</v>
      </c>
      <c r="C8" s="32" t="str">
        <f>Critères!$A3</f>
        <v>IMAGES</v>
      </c>
      <c r="D8" s="32" t="str">
        <f>'P01'!$D9</f>
        <v>C</v>
      </c>
      <c r="E8" s="32" t="str">
        <f>'P02'!$D9</f>
        <v>C</v>
      </c>
      <c r="F8" s="32" t="str">
        <f>'P03'!$D9</f>
        <v>C</v>
      </c>
      <c r="G8" s="32" t="str">
        <f>'P04'!$D9</f>
        <v>C</v>
      </c>
      <c r="H8" s="32" t="str">
        <f>'P05'!$D9</f>
        <v>C</v>
      </c>
      <c r="I8" s="32" t="str">
        <f>'P06'!$D9</f>
        <v>C</v>
      </c>
      <c r="J8" s="32" t="str">
        <f>'P07'!$D9</f>
        <v>C</v>
      </c>
      <c r="K8" s="32" t="str">
        <f>'P08'!$D9</f>
        <v>C</v>
      </c>
      <c r="L8" s="32" t="str">
        <f>'P09'!$D9</f>
        <v>C</v>
      </c>
      <c r="M8" s="32" t="str">
        <f>'P10'!$D9</f>
        <v>C</v>
      </c>
      <c r="N8" s="32" t="str">
        <f>'P11'!$D9</f>
        <v>C</v>
      </c>
      <c r="O8" s="32" t="str">
        <f>'P12'!$D9</f>
        <v>C</v>
      </c>
      <c r="P8" s="32" t="str">
        <f>'P13'!$D9</f>
        <v>C</v>
      </c>
      <c r="Q8" s="32" t="str">
        <f>'P14'!$D9</f>
        <v>C</v>
      </c>
      <c r="R8" s="32" t="str">
        <f>'P15'!$D9</f>
        <v>C</v>
      </c>
      <c r="S8" s="32" t="str">
        <f>'P16'!$D9</f>
        <v>C</v>
      </c>
      <c r="T8" s="32" t="str">
        <f>'P17'!$D9</f>
        <v>C</v>
      </c>
      <c r="U8" s="32" t="str">
        <f>'P18'!$D9</f>
        <v>C</v>
      </c>
      <c r="V8" s="32" t="str">
        <f>'P19'!$D9</f>
        <v>C</v>
      </c>
      <c r="W8" s="32" t="str">
        <f>'P20'!$D9</f>
        <v>C</v>
      </c>
      <c r="X8" s="35">
        <f t="shared" si="0"/>
        <v>20</v>
      </c>
      <c r="Y8" s="35">
        <f t="shared" si="1"/>
        <v>0</v>
      </c>
      <c r="Z8" s="35">
        <f t="shared" si="2"/>
        <v>0</v>
      </c>
      <c r="AA8" s="35">
        <f t="shared" si="3"/>
        <v>0</v>
      </c>
      <c r="AB8" t="str">
        <f t="shared" si="4"/>
        <v>C</v>
      </c>
    </row>
    <row r="9" spans="1:28">
      <c r="A9">
        <v>1</v>
      </c>
      <c r="B9" s="32" t="str">
        <f>Critères!$B9</f>
        <v>1.7</v>
      </c>
      <c r="C9" s="32" t="str">
        <f>Critères!$A3</f>
        <v>IMAGES</v>
      </c>
      <c r="D9" s="32" t="str">
        <f>'P01'!$D10</f>
        <v>C</v>
      </c>
      <c r="E9" s="32" t="str">
        <f>'P02'!$D10</f>
        <v>C</v>
      </c>
      <c r="F9" s="32" t="str">
        <f>'P03'!$D10</f>
        <v>C</v>
      </c>
      <c r="G9" s="32" t="str">
        <f>'P04'!$D10</f>
        <v>C</v>
      </c>
      <c r="H9" s="32" t="str">
        <f>'P05'!$D10</f>
        <v>C</v>
      </c>
      <c r="I9" s="32" t="str">
        <f>'P06'!$D10</f>
        <v>C</v>
      </c>
      <c r="J9" s="32" t="str">
        <f>'P07'!$D10</f>
        <v>C</v>
      </c>
      <c r="K9" s="32" t="str">
        <f>'P08'!$D10</f>
        <v>C</v>
      </c>
      <c r="L9" s="32" t="str">
        <f>'P09'!$D10</f>
        <v>C</v>
      </c>
      <c r="M9" s="32" t="str">
        <f>'P10'!$D10</f>
        <v>C</v>
      </c>
      <c r="N9" s="32" t="str">
        <f>'P11'!$D10</f>
        <v>C</v>
      </c>
      <c r="O9" s="32" t="str">
        <f>'P12'!$D10</f>
        <v>C</v>
      </c>
      <c r="P9" s="32" t="str">
        <f>'P13'!$D10</f>
        <v>C</v>
      </c>
      <c r="Q9" s="32" t="str">
        <f>'P14'!$D10</f>
        <v>C</v>
      </c>
      <c r="R9" s="32" t="str">
        <f>'P15'!$D10</f>
        <v>C</v>
      </c>
      <c r="S9" s="32" t="str">
        <f>'P16'!$D10</f>
        <v>C</v>
      </c>
      <c r="T9" s="32" t="str">
        <f>'P17'!$D10</f>
        <v>C</v>
      </c>
      <c r="U9" s="32" t="str">
        <f>'P18'!$D10</f>
        <v>C</v>
      </c>
      <c r="V9" s="32" t="str">
        <f>'P19'!$D10</f>
        <v>C</v>
      </c>
      <c r="W9" s="32" t="str">
        <f>'P20'!$D10</f>
        <v>C</v>
      </c>
      <c r="X9" s="35">
        <f t="shared" si="0"/>
        <v>20</v>
      </c>
      <c r="Y9" s="35">
        <f t="shared" si="1"/>
        <v>0</v>
      </c>
      <c r="Z9" s="35">
        <f t="shared" si="2"/>
        <v>0</v>
      </c>
      <c r="AA9" s="35">
        <f t="shared" si="3"/>
        <v>0</v>
      </c>
      <c r="AB9" t="str">
        <f t="shared" si="4"/>
        <v>C</v>
      </c>
    </row>
    <row r="10" spans="1:28">
      <c r="A10">
        <v>1</v>
      </c>
      <c r="B10" s="32" t="str">
        <f>Critères!$B10</f>
        <v>1.8</v>
      </c>
      <c r="C10" s="32" t="str">
        <f>Critères!$A3</f>
        <v>IMAGES</v>
      </c>
      <c r="D10" s="32" t="str">
        <f>'P01'!$D11</f>
        <v>C</v>
      </c>
      <c r="E10" s="32" t="str">
        <f>'P02'!$D11</f>
        <v>C</v>
      </c>
      <c r="F10" s="32" t="str">
        <f>'P03'!$D11</f>
        <v>C</v>
      </c>
      <c r="G10" s="32" t="str">
        <f>'P04'!$D11</f>
        <v>C</v>
      </c>
      <c r="H10" s="32" t="str">
        <f>'P05'!$D11</f>
        <v>C</v>
      </c>
      <c r="I10" s="32" t="str">
        <f>'P06'!$D11</f>
        <v>C</v>
      </c>
      <c r="J10" s="32" t="str">
        <f>'P07'!$D11</f>
        <v>C</v>
      </c>
      <c r="K10" s="32" t="str">
        <f>'P08'!$D11</f>
        <v>C</v>
      </c>
      <c r="L10" s="32" t="str">
        <f>'P09'!$D11</f>
        <v>C</v>
      </c>
      <c r="M10" s="32" t="str">
        <f>'P10'!$D11</f>
        <v>C</v>
      </c>
      <c r="N10" s="32" t="str">
        <f>'P11'!$D11</f>
        <v>C</v>
      </c>
      <c r="O10" s="32" t="str">
        <f>'P12'!$D11</f>
        <v>C</v>
      </c>
      <c r="P10" s="32" t="str">
        <f>'P13'!$D11</f>
        <v>C</v>
      </c>
      <c r="Q10" s="32" t="str">
        <f>'P14'!$D11</f>
        <v>C</v>
      </c>
      <c r="R10" s="32" t="str">
        <f>'P15'!$D11</f>
        <v>C</v>
      </c>
      <c r="S10" s="32" t="str">
        <f>'P16'!$D11</f>
        <v>C</v>
      </c>
      <c r="T10" s="32" t="str">
        <f>'P17'!$D11</f>
        <v>C</v>
      </c>
      <c r="U10" s="32" t="str">
        <f>'P18'!$D11</f>
        <v>C</v>
      </c>
      <c r="V10" s="32" t="str">
        <f>'P19'!$D11</f>
        <v>C</v>
      </c>
      <c r="W10" s="32" t="str">
        <f>'P20'!$D11</f>
        <v>C</v>
      </c>
      <c r="X10" s="35">
        <f t="shared" si="0"/>
        <v>20</v>
      </c>
      <c r="Y10" s="35">
        <f t="shared" si="1"/>
        <v>0</v>
      </c>
      <c r="Z10" s="35">
        <f t="shared" si="2"/>
        <v>0</v>
      </c>
      <c r="AA10" s="35">
        <f t="shared" si="3"/>
        <v>0</v>
      </c>
      <c r="AB10" t="str">
        <f t="shared" si="4"/>
        <v>C</v>
      </c>
    </row>
    <row r="11" spans="1:28">
      <c r="A11">
        <v>1</v>
      </c>
      <c r="B11" s="32" t="str">
        <f>Critères!$B11</f>
        <v>1.9</v>
      </c>
      <c r="C11" s="32" t="str">
        <f>Critères!$A3</f>
        <v>IMAGES</v>
      </c>
      <c r="D11" s="32" t="str">
        <f>'P01'!$D12</f>
        <v>C</v>
      </c>
      <c r="E11" s="32" t="str">
        <f>'P02'!$D12</f>
        <v>C</v>
      </c>
      <c r="F11" s="32" t="str">
        <f>'P03'!$D12</f>
        <v>C</v>
      </c>
      <c r="G11" s="32" t="str">
        <f>'P04'!$D12</f>
        <v>C</v>
      </c>
      <c r="H11" s="32" t="str">
        <f>'P05'!$D12</f>
        <v>C</v>
      </c>
      <c r="I11" s="32" t="str">
        <f>'P06'!$D12</f>
        <v>C</v>
      </c>
      <c r="J11" s="32" t="str">
        <f>'P07'!$D12</f>
        <v>C</v>
      </c>
      <c r="K11" s="32" t="str">
        <f>'P08'!$D12</f>
        <v>C</v>
      </c>
      <c r="L11" s="32" t="str">
        <f>'P09'!$D12</f>
        <v>C</v>
      </c>
      <c r="M11" s="32" t="str">
        <f>'P10'!$D12</f>
        <v>C</v>
      </c>
      <c r="N11" s="32" t="str">
        <f>'P11'!$D12</f>
        <v>C</v>
      </c>
      <c r="O11" s="32" t="str">
        <f>'P12'!$D12</f>
        <v>C</v>
      </c>
      <c r="P11" s="32" t="str">
        <f>'P13'!$D12</f>
        <v>C</v>
      </c>
      <c r="Q11" s="32" t="str">
        <f>'P14'!$D12</f>
        <v>C</v>
      </c>
      <c r="R11" s="32" t="str">
        <f>'P15'!$D12</f>
        <v>C</v>
      </c>
      <c r="S11" s="32" t="str">
        <f>'P16'!$D12</f>
        <v>C</v>
      </c>
      <c r="T11" s="32" t="str">
        <f>'P17'!$D12</f>
        <v>C</v>
      </c>
      <c r="U11" s="32" t="str">
        <f>'P18'!$D12</f>
        <v>C</v>
      </c>
      <c r="V11" s="32" t="str">
        <f>'P19'!$D12</f>
        <v>C</v>
      </c>
      <c r="W11" s="32" t="str">
        <f>'P20'!$D12</f>
        <v>C</v>
      </c>
      <c r="X11" s="35">
        <f t="shared" si="0"/>
        <v>20</v>
      </c>
      <c r="Y11" s="35">
        <f t="shared" si="1"/>
        <v>0</v>
      </c>
      <c r="Z11" s="35">
        <f t="shared" si="2"/>
        <v>0</v>
      </c>
      <c r="AA11" s="35">
        <f t="shared" si="3"/>
        <v>0</v>
      </c>
      <c r="AB11" t="str">
        <f t="shared" si="4"/>
        <v>C</v>
      </c>
    </row>
    <row r="12" spans="1:28">
      <c r="A12" s="38"/>
      <c r="B12" s="39"/>
      <c r="C12" s="39"/>
      <c r="D12" s="39"/>
      <c r="E12" s="39"/>
      <c r="F12" s="39"/>
      <c r="G12" s="39"/>
      <c r="H12" s="39"/>
      <c r="I12" s="39"/>
      <c r="J12" s="39"/>
      <c r="K12" s="39"/>
      <c r="L12" s="39"/>
      <c r="M12" s="39"/>
      <c r="N12" s="39"/>
      <c r="O12" s="39"/>
      <c r="P12" s="39"/>
      <c r="Q12" s="39"/>
      <c r="R12" s="39"/>
      <c r="S12" s="39"/>
      <c r="T12" s="39"/>
      <c r="U12" s="39"/>
      <c r="V12" s="39"/>
      <c r="W12" s="39"/>
      <c r="X12" s="40">
        <f>SUM(X3:X11)</f>
        <v>120</v>
      </c>
      <c r="Y12" s="40">
        <f>SUM(Y3:Y11)</f>
        <v>0</v>
      </c>
      <c r="Z12" s="40">
        <f>SUM(Z3:Z11)</f>
        <v>60</v>
      </c>
      <c r="AA12" s="40">
        <f>SUM(AA3:AA11)</f>
        <v>0</v>
      </c>
    </row>
    <row r="13" spans="1:28">
      <c r="A13">
        <v>2</v>
      </c>
      <c r="B13" s="32" t="str">
        <f>Critères!$B12</f>
        <v>2.1</v>
      </c>
      <c r="C13" s="32" t="str">
        <f>Critères!$A12</f>
        <v>CADRES</v>
      </c>
      <c r="D13" s="32" t="str">
        <f>'P01'!$D13</f>
        <v>NC</v>
      </c>
      <c r="E13" s="32" t="str">
        <f>'P02'!$D13</f>
        <v>NC</v>
      </c>
      <c r="F13" s="32" t="str">
        <f>'P03'!$D13</f>
        <v>NC</v>
      </c>
      <c r="G13" s="32" t="str">
        <f>'P04'!$D13</f>
        <v>NC</v>
      </c>
      <c r="H13" s="32" t="str">
        <f>'P05'!$D13</f>
        <v>NC</v>
      </c>
      <c r="I13" s="32" t="str">
        <f>'P06'!$D13</f>
        <v>NC</v>
      </c>
      <c r="J13" s="32" t="str">
        <f>'P07'!$D13</f>
        <v>NC</v>
      </c>
      <c r="K13" s="32" t="str">
        <f>'P08'!$D13</f>
        <v>NC</v>
      </c>
      <c r="L13" s="32" t="str">
        <f>'P09'!$D13</f>
        <v>NC</v>
      </c>
      <c r="M13" s="32" t="str">
        <f>'P10'!$D13</f>
        <v>NC</v>
      </c>
      <c r="N13" s="32" t="str">
        <f>'P11'!$D13</f>
        <v>NC</v>
      </c>
      <c r="O13" s="32" t="str">
        <f>'P12'!$D13</f>
        <v>NC</v>
      </c>
      <c r="P13" s="32" t="str">
        <f>'P13'!$D13</f>
        <v>NC</v>
      </c>
      <c r="Q13" s="32" t="str">
        <f>'P14'!$D13</f>
        <v>NC</v>
      </c>
      <c r="R13" s="32" t="str">
        <f>'P15'!$D13</f>
        <v>NC</v>
      </c>
      <c r="S13" s="32" t="str">
        <f>'P16'!$D13</f>
        <v>NC</v>
      </c>
      <c r="T13" s="32" t="str">
        <f>'P17'!$D13</f>
        <v>NC</v>
      </c>
      <c r="U13" s="32" t="str">
        <f>'P18'!$D13</f>
        <v>NC</v>
      </c>
      <c r="V13" s="32" t="str">
        <f>'P19'!$D13</f>
        <v>NC</v>
      </c>
      <c r="W13" s="32" t="str">
        <f>'P20'!$D13</f>
        <v>NC</v>
      </c>
      <c r="X13" s="35">
        <f>COUNTIF(D13:W13,"C")</f>
        <v>0</v>
      </c>
      <c r="Y13" s="35">
        <f>COUNTIF(D13:W13,"NC")</f>
        <v>20</v>
      </c>
      <c r="Z13" s="35">
        <f>COUNTIF(D13:W13,"NA")</f>
        <v>0</v>
      </c>
      <c r="AA13" s="35">
        <f>COUNTIF(D13:W13,"NT")</f>
        <v>0</v>
      </c>
      <c r="AB13" t="str">
        <f>IF(Y13&gt;0,"NC",IF(X13&gt;0,"C",IF(AA13&gt;0,"NT","NA")))</f>
        <v>NC</v>
      </c>
    </row>
    <row r="14" spans="1:28">
      <c r="A14">
        <v>2</v>
      </c>
      <c r="B14" s="32" t="str">
        <f>Critères!$B13</f>
        <v>2.2</v>
      </c>
      <c r="C14" s="32" t="str">
        <f>Critères!$A12</f>
        <v>CADRES</v>
      </c>
      <c r="D14" s="32" t="str">
        <f>'P01'!$D14</f>
        <v>NA</v>
      </c>
      <c r="E14" s="32" t="str">
        <f>'P02'!$D14</f>
        <v>NA</v>
      </c>
      <c r="F14" s="32" t="str">
        <f>'P03'!$D14</f>
        <v>NA</v>
      </c>
      <c r="G14" s="32" t="str">
        <f>'P04'!$D14</f>
        <v>NA</v>
      </c>
      <c r="H14" s="32" t="str">
        <f>'P05'!$D14</f>
        <v>NA</v>
      </c>
      <c r="I14" s="32" t="str">
        <f>'P06'!$D14</f>
        <v>NA</v>
      </c>
      <c r="J14" s="32" t="str">
        <f>'P07'!$D14</f>
        <v>NA</v>
      </c>
      <c r="K14" s="32" t="str">
        <f>'P08'!$D14</f>
        <v>NA</v>
      </c>
      <c r="L14" s="32" t="str">
        <f>'P09'!$D14</f>
        <v>NA</v>
      </c>
      <c r="M14" s="32" t="str">
        <f>'P10'!$D14</f>
        <v>NA</v>
      </c>
      <c r="N14" s="32" t="str">
        <f>'P11'!$D14</f>
        <v>NA</v>
      </c>
      <c r="O14" s="32" t="str">
        <f>'P12'!$D14</f>
        <v>NA</v>
      </c>
      <c r="P14" s="32" t="str">
        <f>'P13'!$D14</f>
        <v>NA</v>
      </c>
      <c r="Q14" s="32" t="str">
        <f>'P14'!$D14</f>
        <v>NA</v>
      </c>
      <c r="R14" s="32" t="str">
        <f>'P15'!$D14</f>
        <v>NA</v>
      </c>
      <c r="S14" s="32" t="str">
        <f>'P16'!$D14</f>
        <v>NA</v>
      </c>
      <c r="T14" s="32" t="str">
        <f>'P17'!$D14</f>
        <v>NA</v>
      </c>
      <c r="U14" s="32" t="str">
        <f>'P18'!$D14</f>
        <v>NA</v>
      </c>
      <c r="V14" s="32" t="str">
        <f>'P19'!$D14</f>
        <v>NA</v>
      </c>
      <c r="W14" s="32" t="str">
        <f>'P20'!$D14</f>
        <v>NA</v>
      </c>
      <c r="X14" s="35">
        <f>COUNTIF(D14:W14,"C")</f>
        <v>0</v>
      </c>
      <c r="Y14" s="35">
        <f>COUNTIF(D14:W14,"NC")</f>
        <v>0</v>
      </c>
      <c r="Z14" s="35">
        <f>COUNTIF(D14:W14,"NA")</f>
        <v>20</v>
      </c>
      <c r="AA14" s="35">
        <f>COUNTIF(D14:W14,"NT")</f>
        <v>0</v>
      </c>
      <c r="AB14" t="str">
        <f>IF(Y14&gt;0,"NC",IF(X14&gt;0,"C",IF(AA14&gt;0,"NT","NA")))</f>
        <v>NA</v>
      </c>
    </row>
    <row r="15" spans="1:28">
      <c r="A15" s="38"/>
      <c r="B15" s="39"/>
      <c r="C15" s="39"/>
      <c r="D15" s="39"/>
      <c r="E15" s="39"/>
      <c r="F15" s="39"/>
      <c r="G15" s="39"/>
      <c r="H15" s="39"/>
      <c r="I15" s="39"/>
      <c r="J15" s="39"/>
      <c r="K15" s="39"/>
      <c r="L15" s="39"/>
      <c r="M15" s="39"/>
      <c r="N15" s="39"/>
      <c r="O15" s="39"/>
      <c r="P15" s="39"/>
      <c r="Q15" s="39"/>
      <c r="R15" s="39"/>
      <c r="S15" s="39"/>
      <c r="T15" s="39"/>
      <c r="U15" s="39"/>
      <c r="V15" s="39"/>
      <c r="W15" s="39"/>
      <c r="X15" s="40">
        <f>SUM(X13:X14)</f>
        <v>0</v>
      </c>
      <c r="Y15" s="40">
        <f>SUM(Y13:Y14)</f>
        <v>20</v>
      </c>
      <c r="Z15" s="40">
        <f>SUM(Z13:Z14)</f>
        <v>20</v>
      </c>
      <c r="AA15" s="40">
        <f>SUM(AA13:AA14)</f>
        <v>0</v>
      </c>
    </row>
    <row r="16" spans="1:28">
      <c r="A16">
        <v>3</v>
      </c>
      <c r="B16" s="32" t="str">
        <f>Critères!$B14</f>
        <v>3.1</v>
      </c>
      <c r="C16" s="32" t="str">
        <f>Critères!$A14</f>
        <v>COULEURS</v>
      </c>
      <c r="D16" s="32" t="str">
        <f>'P01'!$D15</f>
        <v>C</v>
      </c>
      <c r="E16" s="32" t="str">
        <f>'P02'!$D15</f>
        <v>C</v>
      </c>
      <c r="F16" s="32" t="str">
        <f>'P03'!$D15</f>
        <v>C</v>
      </c>
      <c r="G16" s="32" t="str">
        <f>'P04'!$D15</f>
        <v>C</v>
      </c>
      <c r="H16" s="32" t="str">
        <f>'P05'!$D15</f>
        <v>C</v>
      </c>
      <c r="I16" s="32" t="str">
        <f>'P06'!$D15</f>
        <v>C</v>
      </c>
      <c r="J16" s="32" t="str">
        <f>'P07'!$D15</f>
        <v>C</v>
      </c>
      <c r="K16" s="32" t="str">
        <f>'P08'!$D15</f>
        <v>C</v>
      </c>
      <c r="L16" s="32" t="str">
        <f>'P09'!$D15</f>
        <v>C</v>
      </c>
      <c r="M16" s="32" t="str">
        <f>'P10'!$D15</f>
        <v>C</v>
      </c>
      <c r="N16" s="32" t="str">
        <f>'P11'!$D15</f>
        <v>C</v>
      </c>
      <c r="O16" s="32" t="str">
        <f>'P12'!$D15</f>
        <v>C</v>
      </c>
      <c r="P16" s="32" t="str">
        <f>'P13'!$D15</f>
        <v>C</v>
      </c>
      <c r="Q16" s="32" t="str">
        <f>'P14'!$D15</f>
        <v>C</v>
      </c>
      <c r="R16" s="32" t="str">
        <f>'P15'!$D15</f>
        <v>C</v>
      </c>
      <c r="S16" s="32" t="str">
        <f>'P16'!$D15</f>
        <v>C</v>
      </c>
      <c r="T16" s="32" t="str">
        <f>'P17'!$D15</f>
        <v>C</v>
      </c>
      <c r="U16" s="32" t="str">
        <f>'P18'!$D15</f>
        <v>C</v>
      </c>
      <c r="V16" s="32" t="str">
        <f>'P19'!$D15</f>
        <v>C</v>
      </c>
      <c r="W16" s="32" t="str">
        <f>'P20'!$D15</f>
        <v>C</v>
      </c>
      <c r="X16" s="35">
        <f>COUNTIF(D16:W16,"C")</f>
        <v>20</v>
      </c>
      <c r="Y16" s="35">
        <f>COUNTIF(D16:W16,"NC")</f>
        <v>0</v>
      </c>
      <c r="Z16" s="35">
        <f>COUNTIF(D16:W16,"NA")</f>
        <v>0</v>
      </c>
      <c r="AA16" s="35">
        <f>COUNTIF(D16:W16,"NT")</f>
        <v>0</v>
      </c>
      <c r="AB16" t="str">
        <f>IF(Y16&gt;0,"NC",IF(X16&gt;0,"C",IF(AA16&gt;0,"NT","NA")))</f>
        <v>C</v>
      </c>
    </row>
    <row r="17" spans="1:28">
      <c r="A17">
        <v>3</v>
      </c>
      <c r="B17" s="32" t="str">
        <f>Critères!$B15</f>
        <v>3.2</v>
      </c>
      <c r="C17" s="32" t="str">
        <f>Critères!$A14</f>
        <v>COULEURS</v>
      </c>
      <c r="D17" s="32" t="str">
        <f>'P01'!$D16</f>
        <v>C</v>
      </c>
      <c r="E17" s="32" t="str">
        <f>'P02'!$D16</f>
        <v>C</v>
      </c>
      <c r="F17" s="32" t="str">
        <f>'P03'!$D16</f>
        <v>C</v>
      </c>
      <c r="G17" s="32" t="str">
        <f>'P04'!$D16</f>
        <v>C</v>
      </c>
      <c r="H17" s="32" t="str">
        <f>'P05'!$D16</f>
        <v>C</v>
      </c>
      <c r="I17" s="32" t="str">
        <f>'P06'!$D16</f>
        <v>C</v>
      </c>
      <c r="J17" s="32" t="str">
        <f>'P07'!$D16</f>
        <v>C</v>
      </c>
      <c r="K17" s="32" t="str">
        <f>'P08'!$D16</f>
        <v>C</v>
      </c>
      <c r="L17" s="32" t="str">
        <f>'P09'!$D16</f>
        <v>C</v>
      </c>
      <c r="M17" s="32" t="str">
        <f>'P10'!$D16</f>
        <v>C</v>
      </c>
      <c r="N17" s="32" t="str">
        <f>'P11'!$D16</f>
        <v>C</v>
      </c>
      <c r="O17" s="32" t="str">
        <f>'P12'!$D16</f>
        <v>C</v>
      </c>
      <c r="P17" s="32" t="str">
        <f>'P13'!$D16</f>
        <v>C</v>
      </c>
      <c r="Q17" s="32" t="str">
        <f>'P14'!$D16</f>
        <v>C</v>
      </c>
      <c r="R17" s="32" t="str">
        <f>'P15'!$D16</f>
        <v>C</v>
      </c>
      <c r="S17" s="32" t="str">
        <f>'P16'!$D16</f>
        <v>C</v>
      </c>
      <c r="T17" s="32" t="str">
        <f>'P17'!$D16</f>
        <v>C</v>
      </c>
      <c r="U17" s="32" t="str">
        <f>'P18'!$D16</f>
        <v>C</v>
      </c>
      <c r="V17" s="32" t="str">
        <f>'P19'!$D16</f>
        <v>C</v>
      </c>
      <c r="W17" s="32" t="str">
        <f>'P20'!$D16</f>
        <v>C</v>
      </c>
      <c r="X17" s="35">
        <f>COUNTIF(D17:W17,"C")</f>
        <v>20</v>
      </c>
      <c r="Y17" s="35">
        <f>COUNTIF(D17:W17,"NC")</f>
        <v>0</v>
      </c>
      <c r="Z17" s="35">
        <f>COUNTIF(D17:W17,"NA")</f>
        <v>0</v>
      </c>
      <c r="AA17" s="35">
        <f>COUNTIF(D17:W17,"NT")</f>
        <v>0</v>
      </c>
      <c r="AB17" t="str">
        <f>IF(Y17&gt;0,"NC",IF(X17&gt;0,"C",IF(AA17&gt;0,"NT","NA")))</f>
        <v>C</v>
      </c>
    </row>
    <row r="18" spans="1:28">
      <c r="A18">
        <v>3</v>
      </c>
      <c r="B18" s="32" t="str">
        <f>Critères!$B16</f>
        <v>3.3</v>
      </c>
      <c r="C18" s="32" t="str">
        <f>Critères!$A14</f>
        <v>COULEURS</v>
      </c>
      <c r="D18" s="32" t="str">
        <f>'P01'!$D17</f>
        <v>C</v>
      </c>
      <c r="E18" s="32" t="str">
        <f>'P02'!$D17</f>
        <v>C</v>
      </c>
      <c r="F18" s="32" t="str">
        <f>'P03'!$D17</f>
        <v>C</v>
      </c>
      <c r="G18" s="32" t="str">
        <f>'P04'!$D17</f>
        <v>C</v>
      </c>
      <c r="H18" s="32" t="str">
        <f>'P05'!$D17</f>
        <v>C</v>
      </c>
      <c r="I18" s="32" t="str">
        <f>'P06'!$D17</f>
        <v>C</v>
      </c>
      <c r="J18" s="32" t="str">
        <f>'P07'!$D17</f>
        <v>C</v>
      </c>
      <c r="K18" s="32" t="str">
        <f>'P08'!$D17</f>
        <v>C</v>
      </c>
      <c r="L18" s="32" t="str">
        <f>'P09'!$D17</f>
        <v>C</v>
      </c>
      <c r="M18" s="32" t="str">
        <f>'P10'!$D17</f>
        <v>C</v>
      </c>
      <c r="N18" s="32" t="str">
        <f>'P11'!$D17</f>
        <v>C</v>
      </c>
      <c r="O18" s="32" t="str">
        <f>'P12'!$D17</f>
        <v>C</v>
      </c>
      <c r="P18" s="32" t="str">
        <f>'P13'!$D17</f>
        <v>C</v>
      </c>
      <c r="Q18" s="32" t="str">
        <f>'P14'!$D17</f>
        <v>C</v>
      </c>
      <c r="R18" s="32" t="str">
        <f>'P15'!$D17</f>
        <v>C</v>
      </c>
      <c r="S18" s="32" t="str">
        <f>'P16'!$D17</f>
        <v>C</v>
      </c>
      <c r="T18" s="32" t="str">
        <f>'P17'!$D17</f>
        <v>C</v>
      </c>
      <c r="U18" s="32" t="str">
        <f>'P18'!$D17</f>
        <v>C</v>
      </c>
      <c r="V18" s="32" t="str">
        <f>'P19'!$D17</f>
        <v>C</v>
      </c>
      <c r="W18" s="32" t="str">
        <f>'P20'!$D17</f>
        <v>C</v>
      </c>
      <c r="X18" s="35">
        <f>COUNTIF(D18:W18,"C")</f>
        <v>20</v>
      </c>
      <c r="Y18" s="35">
        <f>COUNTIF(D18:W18,"NC")</f>
        <v>0</v>
      </c>
      <c r="Z18" s="35">
        <f>COUNTIF(D18:W18,"NA")</f>
        <v>0</v>
      </c>
      <c r="AA18" s="35">
        <f>COUNTIF(D18:W18,"NT")</f>
        <v>0</v>
      </c>
      <c r="AB18" t="str">
        <f>IF(Y18&gt;0,"NC",IF(X18&gt;0,"C",IF(AA18&gt;0,"NT","NA")))</f>
        <v>C</v>
      </c>
    </row>
    <row r="19" spans="1:28">
      <c r="A19" s="38"/>
      <c r="B19" s="39"/>
      <c r="C19" s="39"/>
      <c r="D19" s="39"/>
      <c r="E19" s="39"/>
      <c r="F19" s="39"/>
      <c r="G19" s="39"/>
      <c r="H19" s="39"/>
      <c r="I19" s="39"/>
      <c r="J19" s="39"/>
      <c r="K19" s="39"/>
      <c r="L19" s="39"/>
      <c r="M19" s="39"/>
      <c r="N19" s="39"/>
      <c r="O19" s="39"/>
      <c r="P19" s="39"/>
      <c r="Q19" s="39"/>
      <c r="R19" s="39"/>
      <c r="S19" s="39"/>
      <c r="T19" s="39"/>
      <c r="U19" s="39"/>
      <c r="V19" s="39"/>
      <c r="W19" s="39"/>
      <c r="X19" s="40">
        <f>SUM(X16:X18)</f>
        <v>60</v>
      </c>
      <c r="Y19" s="40">
        <f>SUM(Y16:Y18)</f>
        <v>0</v>
      </c>
      <c r="Z19" s="40">
        <f>SUM(Z16:Z18)</f>
        <v>0</v>
      </c>
      <c r="AA19" s="40">
        <f>SUM(AA16:AA18)</f>
        <v>0</v>
      </c>
    </row>
    <row r="20" spans="1:28">
      <c r="A20">
        <v>4</v>
      </c>
      <c r="B20" s="32" t="str">
        <f>Critères!$B17</f>
        <v>4.1</v>
      </c>
      <c r="C20" s="32" t="str">
        <f>Critères!$A17</f>
        <v>MULTIMÉDIA</v>
      </c>
      <c r="D20" s="32" t="str">
        <f>'P01'!$D18</f>
        <v>NA</v>
      </c>
      <c r="E20" s="32" t="str">
        <f>'P02'!$D18</f>
        <v>NA</v>
      </c>
      <c r="F20" s="32" t="str">
        <f>'P03'!$D18</f>
        <v>NA</v>
      </c>
      <c r="G20" s="32" t="str">
        <f>'P04'!$D18</f>
        <v>NA</v>
      </c>
      <c r="H20" s="32" t="str">
        <f>'P05'!$D18</f>
        <v>NA</v>
      </c>
      <c r="I20" s="32" t="str">
        <f>'P06'!$D18</f>
        <v>NA</v>
      </c>
      <c r="J20" s="32" t="str">
        <f>'P07'!$D18</f>
        <v>NA</v>
      </c>
      <c r="K20" s="32" t="str">
        <f>'P08'!$D18</f>
        <v>NA</v>
      </c>
      <c r="L20" s="32" t="str">
        <f>'P09'!$D18</f>
        <v>NA</v>
      </c>
      <c r="M20" s="32" t="str">
        <f>'P10'!$D18</f>
        <v>NA</v>
      </c>
      <c r="N20" s="32" t="str">
        <f>'P11'!$D18</f>
        <v>NA</v>
      </c>
      <c r="O20" s="32" t="str">
        <f>'P12'!$D18</f>
        <v>NA</v>
      </c>
      <c r="P20" s="32" t="str">
        <f>'P13'!$D18</f>
        <v>NA</v>
      </c>
      <c r="Q20" s="32" t="str">
        <f>'P14'!$D18</f>
        <v>NA</v>
      </c>
      <c r="R20" s="32" t="str">
        <f>'P15'!$D18</f>
        <v>NA</v>
      </c>
      <c r="S20" s="32" t="str">
        <f>'P16'!$D18</f>
        <v>NA</v>
      </c>
      <c r="T20" s="32" t="str">
        <f>'P17'!$D18</f>
        <v>NA</v>
      </c>
      <c r="U20" s="32" t="str">
        <f>'P18'!$D18</f>
        <v>NA</v>
      </c>
      <c r="V20" s="32" t="str">
        <f>'P19'!$D18</f>
        <v>NA</v>
      </c>
      <c r="W20" s="32" t="str">
        <f>'P20'!$D18</f>
        <v>NA</v>
      </c>
      <c r="X20" s="35">
        <f t="shared" ref="X20:X32" si="5">COUNTIF(D20:W20,"C")</f>
        <v>0</v>
      </c>
      <c r="Y20" s="35">
        <f t="shared" ref="Y20:Y32" si="6">COUNTIF(D20:W20,"NC")</f>
        <v>0</v>
      </c>
      <c r="Z20" s="35">
        <f t="shared" ref="Z20:Z32" si="7">COUNTIF(D20:W20,"NA")</f>
        <v>20</v>
      </c>
      <c r="AA20" s="35">
        <f t="shared" ref="AA20:AA32" si="8">COUNTIF(D20:W20,"NT")</f>
        <v>0</v>
      </c>
      <c r="AB20" t="str">
        <f t="shared" ref="AB20:AB32" si="9">IF(Y20&gt;0,"NC",IF(X20&gt;0,"C",IF(AA20&gt;0,"NT","NA")))</f>
        <v>NA</v>
      </c>
    </row>
    <row r="21" spans="1:28">
      <c r="A21">
        <v>4</v>
      </c>
      <c r="B21" s="32" t="str">
        <f>Critères!$B18</f>
        <v>4.2</v>
      </c>
      <c r="C21" s="32" t="str">
        <f>Critères!$A17</f>
        <v>MULTIMÉDIA</v>
      </c>
      <c r="D21" s="32" t="str">
        <f>'P01'!$D19</f>
        <v>NA</v>
      </c>
      <c r="E21" s="32" t="str">
        <f>'P02'!$D19</f>
        <v>NA</v>
      </c>
      <c r="F21" s="32" t="str">
        <f>'P03'!$D19</f>
        <v>NA</v>
      </c>
      <c r="G21" s="32" t="str">
        <f>'P04'!$D19</f>
        <v>NA</v>
      </c>
      <c r="H21" s="32" t="str">
        <f>'P05'!$D19</f>
        <v>NA</v>
      </c>
      <c r="I21" s="32" t="str">
        <f>'P06'!$D19</f>
        <v>NA</v>
      </c>
      <c r="J21" s="32" t="str">
        <f>'P07'!$D19</f>
        <v>NA</v>
      </c>
      <c r="K21" s="32" t="str">
        <f>'P08'!$D19</f>
        <v>NA</v>
      </c>
      <c r="L21" s="32" t="str">
        <f>'P09'!$D19</f>
        <v>NA</v>
      </c>
      <c r="M21" s="32" t="str">
        <f>'P10'!$D19</f>
        <v>NA</v>
      </c>
      <c r="N21" s="32" t="str">
        <f>'P11'!$D19</f>
        <v>NA</v>
      </c>
      <c r="O21" s="32" t="str">
        <f>'P12'!$D19</f>
        <v>NA</v>
      </c>
      <c r="P21" s="32" t="str">
        <f>'P13'!$D19</f>
        <v>NA</v>
      </c>
      <c r="Q21" s="32" t="str">
        <f>'P14'!$D19</f>
        <v>NA</v>
      </c>
      <c r="R21" s="32" t="str">
        <f>'P15'!$D19</f>
        <v>NA</v>
      </c>
      <c r="S21" s="32" t="str">
        <f>'P16'!$D19</f>
        <v>NA</v>
      </c>
      <c r="T21" s="32" t="str">
        <f>'P17'!$D19</f>
        <v>NA</v>
      </c>
      <c r="U21" s="32" t="str">
        <f>'P18'!$D19</f>
        <v>NA</v>
      </c>
      <c r="V21" s="32" t="str">
        <f>'P19'!$D19</f>
        <v>NA</v>
      </c>
      <c r="W21" s="32" t="str">
        <f>'P20'!$D19</f>
        <v>NA</v>
      </c>
      <c r="X21" s="35">
        <f t="shared" si="5"/>
        <v>0</v>
      </c>
      <c r="Y21" s="35">
        <f t="shared" si="6"/>
        <v>0</v>
      </c>
      <c r="Z21" s="35">
        <f t="shared" si="7"/>
        <v>20</v>
      </c>
      <c r="AA21" s="35">
        <f t="shared" si="8"/>
        <v>0</v>
      </c>
      <c r="AB21" t="str">
        <f t="shared" si="9"/>
        <v>NA</v>
      </c>
    </row>
    <row r="22" spans="1:28">
      <c r="A22">
        <v>4</v>
      </c>
      <c r="B22" s="32" t="str">
        <f>Critères!$B19</f>
        <v>4.3</v>
      </c>
      <c r="C22" s="32" t="str">
        <f>Critères!$A17</f>
        <v>MULTIMÉDIA</v>
      </c>
      <c r="D22" s="32" t="str">
        <f>'P01'!$D20</f>
        <v>NA</v>
      </c>
      <c r="E22" s="32" t="str">
        <f>'P02'!$D20</f>
        <v>NA</v>
      </c>
      <c r="F22" s="32" t="str">
        <f>'P03'!$D20</f>
        <v>NA</v>
      </c>
      <c r="G22" s="32" t="str">
        <f>'P04'!$D20</f>
        <v>NA</v>
      </c>
      <c r="H22" s="32" t="str">
        <f>'P05'!$D20</f>
        <v>NA</v>
      </c>
      <c r="I22" s="32" t="str">
        <f>'P06'!$D20</f>
        <v>NA</v>
      </c>
      <c r="J22" s="32" t="str">
        <f>'P07'!$D20</f>
        <v>NA</v>
      </c>
      <c r="K22" s="32" t="str">
        <f>'P08'!$D20</f>
        <v>NA</v>
      </c>
      <c r="L22" s="32" t="str">
        <f>'P09'!$D20</f>
        <v>NA</v>
      </c>
      <c r="M22" s="32" t="str">
        <f>'P10'!$D20</f>
        <v>NA</v>
      </c>
      <c r="N22" s="32" t="str">
        <f>'P11'!$D20</f>
        <v>NA</v>
      </c>
      <c r="O22" s="32" t="str">
        <f>'P12'!$D20</f>
        <v>NA</v>
      </c>
      <c r="P22" s="32" t="str">
        <f>'P13'!$D20</f>
        <v>NA</v>
      </c>
      <c r="Q22" s="32" t="str">
        <f>'P14'!$D20</f>
        <v>NA</v>
      </c>
      <c r="R22" s="32" t="str">
        <f>'P15'!$D20</f>
        <v>NA</v>
      </c>
      <c r="S22" s="32" t="str">
        <f>'P16'!$D20</f>
        <v>NA</v>
      </c>
      <c r="T22" s="32" t="str">
        <f>'P17'!$D20</f>
        <v>NA</v>
      </c>
      <c r="U22" s="32" t="str">
        <f>'P18'!$D20</f>
        <v>NA</v>
      </c>
      <c r="V22" s="32" t="str">
        <f>'P19'!$D20</f>
        <v>NA</v>
      </c>
      <c r="W22" s="32" t="str">
        <f>'P20'!$D20</f>
        <v>NA</v>
      </c>
      <c r="X22" s="35">
        <f t="shared" si="5"/>
        <v>0</v>
      </c>
      <c r="Y22" s="35">
        <f t="shared" si="6"/>
        <v>0</v>
      </c>
      <c r="Z22" s="35">
        <f t="shared" si="7"/>
        <v>20</v>
      </c>
      <c r="AA22" s="35">
        <f t="shared" si="8"/>
        <v>0</v>
      </c>
      <c r="AB22" t="str">
        <f t="shared" si="9"/>
        <v>NA</v>
      </c>
    </row>
    <row r="23" spans="1:28">
      <c r="A23">
        <v>4</v>
      </c>
      <c r="B23" s="32" t="str">
        <f>Critères!$B20</f>
        <v>4.4</v>
      </c>
      <c r="C23" s="32" t="str">
        <f>Critères!$A17</f>
        <v>MULTIMÉDIA</v>
      </c>
      <c r="D23" s="32" t="str">
        <f>'P01'!$D21</f>
        <v>NA</v>
      </c>
      <c r="E23" s="32" t="str">
        <f>'P02'!$D21</f>
        <v>NA</v>
      </c>
      <c r="F23" s="32" t="str">
        <f>'P03'!$D21</f>
        <v>NA</v>
      </c>
      <c r="G23" s="32" t="str">
        <f>'P04'!$D21</f>
        <v>NA</v>
      </c>
      <c r="H23" s="32" t="str">
        <f>'P05'!$D21</f>
        <v>NA</v>
      </c>
      <c r="I23" s="32" t="str">
        <f>'P06'!$D21</f>
        <v>NA</v>
      </c>
      <c r="J23" s="32" t="str">
        <f>'P07'!$D21</f>
        <v>NA</v>
      </c>
      <c r="K23" s="32" t="str">
        <f>'P08'!$D21</f>
        <v>NA</v>
      </c>
      <c r="L23" s="32" t="str">
        <f>'P09'!$D21</f>
        <v>NA</v>
      </c>
      <c r="M23" s="32" t="str">
        <f>'P10'!$D21</f>
        <v>NA</v>
      </c>
      <c r="N23" s="32" t="str">
        <f>'P11'!$D21</f>
        <v>NA</v>
      </c>
      <c r="O23" s="32" t="str">
        <f>'P12'!$D21</f>
        <v>NA</v>
      </c>
      <c r="P23" s="32" t="str">
        <f>'P13'!$D21</f>
        <v>NA</v>
      </c>
      <c r="Q23" s="32" t="str">
        <f>'P14'!$D21</f>
        <v>NA</v>
      </c>
      <c r="R23" s="32" t="str">
        <f>'P15'!$D21</f>
        <v>NA</v>
      </c>
      <c r="S23" s="32" t="str">
        <f>'P16'!$D21</f>
        <v>NA</v>
      </c>
      <c r="T23" s="32" t="str">
        <f>'P17'!$D21</f>
        <v>NA</v>
      </c>
      <c r="U23" s="32" t="str">
        <f>'P18'!$D21</f>
        <v>NA</v>
      </c>
      <c r="V23" s="32" t="str">
        <f>'P19'!$D21</f>
        <v>NA</v>
      </c>
      <c r="W23" s="32" t="str">
        <f>'P20'!$D21</f>
        <v>NA</v>
      </c>
      <c r="X23" s="35">
        <f t="shared" si="5"/>
        <v>0</v>
      </c>
      <c r="Y23" s="35">
        <f t="shared" si="6"/>
        <v>0</v>
      </c>
      <c r="Z23" s="35">
        <f t="shared" si="7"/>
        <v>20</v>
      </c>
      <c r="AA23" s="35">
        <f t="shared" si="8"/>
        <v>0</v>
      </c>
      <c r="AB23" t="str">
        <f t="shared" si="9"/>
        <v>NA</v>
      </c>
    </row>
    <row r="24" spans="1:28">
      <c r="A24">
        <v>4</v>
      </c>
      <c r="B24" s="32" t="str">
        <f>Critères!$B21</f>
        <v>4.5</v>
      </c>
      <c r="C24" s="32" t="str">
        <f>Critères!$A17</f>
        <v>MULTIMÉDIA</v>
      </c>
      <c r="D24" s="32" t="str">
        <f>'P01'!$D22</f>
        <v>NA</v>
      </c>
      <c r="E24" s="32" t="str">
        <f>'P02'!$D22</f>
        <v>NA</v>
      </c>
      <c r="F24" s="32" t="str">
        <f>'P03'!$D22</f>
        <v>NA</v>
      </c>
      <c r="G24" s="32" t="str">
        <f>'P04'!$D22</f>
        <v>NA</v>
      </c>
      <c r="H24" s="32" t="str">
        <f>'P05'!$D22</f>
        <v>NA</v>
      </c>
      <c r="I24" s="32" t="str">
        <f>'P06'!$D22</f>
        <v>NA</v>
      </c>
      <c r="J24" s="32" t="str">
        <f>'P07'!$D22</f>
        <v>NA</v>
      </c>
      <c r="K24" s="32" t="str">
        <f>'P08'!$D22</f>
        <v>NA</v>
      </c>
      <c r="L24" s="32" t="str">
        <f>'P09'!$D22</f>
        <v>NA</v>
      </c>
      <c r="M24" s="32" t="str">
        <f>'P10'!$D22</f>
        <v>NA</v>
      </c>
      <c r="N24" s="32" t="str">
        <f>'P11'!$D22</f>
        <v>NA</v>
      </c>
      <c r="O24" s="32" t="str">
        <f>'P12'!$D22</f>
        <v>NA</v>
      </c>
      <c r="P24" s="32" t="str">
        <f>'P13'!$D22</f>
        <v>NA</v>
      </c>
      <c r="Q24" s="32" t="str">
        <f>'P14'!$D22</f>
        <v>NA</v>
      </c>
      <c r="R24" s="32" t="str">
        <f>'P15'!$D22</f>
        <v>NA</v>
      </c>
      <c r="S24" s="32" t="str">
        <f>'P16'!$D22</f>
        <v>NA</v>
      </c>
      <c r="T24" s="32" t="str">
        <f>'P17'!$D22</f>
        <v>NA</v>
      </c>
      <c r="U24" s="32" t="str">
        <f>'P18'!$D22</f>
        <v>NA</v>
      </c>
      <c r="V24" s="32" t="str">
        <f>'P19'!$D22</f>
        <v>NA</v>
      </c>
      <c r="W24" s="32" t="str">
        <f>'P20'!$D22</f>
        <v>NA</v>
      </c>
      <c r="X24" s="35">
        <f t="shared" si="5"/>
        <v>0</v>
      </c>
      <c r="Y24" s="35">
        <f t="shared" si="6"/>
        <v>0</v>
      </c>
      <c r="Z24" s="35">
        <f t="shared" si="7"/>
        <v>20</v>
      </c>
      <c r="AA24" s="35">
        <f t="shared" si="8"/>
        <v>0</v>
      </c>
      <c r="AB24" t="str">
        <f t="shared" si="9"/>
        <v>NA</v>
      </c>
    </row>
    <row r="25" spans="1:28">
      <c r="A25">
        <v>4</v>
      </c>
      <c r="B25" s="32" t="str">
        <f>Critères!$B22</f>
        <v>4.6</v>
      </c>
      <c r="C25" s="32" t="str">
        <f>Critères!$A17</f>
        <v>MULTIMÉDIA</v>
      </c>
      <c r="D25" s="32" t="str">
        <f>'P01'!$D23</f>
        <v>NA</v>
      </c>
      <c r="E25" s="32" t="str">
        <f>'P02'!$D23</f>
        <v>NA</v>
      </c>
      <c r="F25" s="32" t="str">
        <f>'P03'!$D23</f>
        <v>NA</v>
      </c>
      <c r="G25" s="32" t="str">
        <f>'P04'!$D23</f>
        <v>NA</v>
      </c>
      <c r="H25" s="32" t="str">
        <f>'P05'!$D23</f>
        <v>NA</v>
      </c>
      <c r="I25" s="32" t="str">
        <f>'P06'!$D23</f>
        <v>NA</v>
      </c>
      <c r="J25" s="32" t="str">
        <f>'P07'!$D23</f>
        <v>NA</v>
      </c>
      <c r="K25" s="32" t="str">
        <f>'P08'!$D23</f>
        <v>NA</v>
      </c>
      <c r="L25" s="32" t="str">
        <f>'P09'!$D23</f>
        <v>NA</v>
      </c>
      <c r="M25" s="32" t="str">
        <f>'P10'!$D23</f>
        <v>NA</v>
      </c>
      <c r="N25" s="32" t="str">
        <f>'P11'!$D23</f>
        <v>NA</v>
      </c>
      <c r="O25" s="32" t="str">
        <f>'P12'!$D23</f>
        <v>NA</v>
      </c>
      <c r="P25" s="32" t="str">
        <f>'P13'!$D23</f>
        <v>NA</v>
      </c>
      <c r="Q25" s="32" t="str">
        <f>'P14'!$D23</f>
        <v>NA</v>
      </c>
      <c r="R25" s="32" t="str">
        <f>'P15'!$D23</f>
        <v>NA</v>
      </c>
      <c r="S25" s="32" t="str">
        <f>'P16'!$D23</f>
        <v>NA</v>
      </c>
      <c r="T25" s="32" t="str">
        <f>'P17'!$D23</f>
        <v>NA</v>
      </c>
      <c r="U25" s="32" t="str">
        <f>'P18'!$D23</f>
        <v>NA</v>
      </c>
      <c r="V25" s="32" t="str">
        <f>'P19'!$D23</f>
        <v>NA</v>
      </c>
      <c r="W25" s="32" t="str">
        <f>'P20'!$D23</f>
        <v>NA</v>
      </c>
      <c r="X25" s="35">
        <f t="shared" si="5"/>
        <v>0</v>
      </c>
      <c r="Y25" s="35">
        <f t="shared" si="6"/>
        <v>0</v>
      </c>
      <c r="Z25" s="35">
        <f t="shared" si="7"/>
        <v>20</v>
      </c>
      <c r="AA25" s="35">
        <f t="shared" si="8"/>
        <v>0</v>
      </c>
      <c r="AB25" t="str">
        <f t="shared" si="9"/>
        <v>NA</v>
      </c>
    </row>
    <row r="26" spans="1:28">
      <c r="A26">
        <v>4</v>
      </c>
      <c r="B26" s="32" t="str">
        <f>Critères!$B23</f>
        <v>4.7</v>
      </c>
      <c r="C26" s="32" t="str">
        <f>Critères!$A17</f>
        <v>MULTIMÉDIA</v>
      </c>
      <c r="D26" s="32" t="str">
        <f>'P01'!$D24</f>
        <v>C</v>
      </c>
      <c r="E26" s="32" t="str">
        <f>'P02'!$D24</f>
        <v>C</v>
      </c>
      <c r="F26" s="32" t="str">
        <f>'P03'!$D24</f>
        <v>C</v>
      </c>
      <c r="G26" s="32" t="str">
        <f>'P04'!$D24</f>
        <v>C</v>
      </c>
      <c r="H26" s="32" t="str">
        <f>'P05'!$D24</f>
        <v>C</v>
      </c>
      <c r="I26" s="32" t="str">
        <f>'P06'!$D24</f>
        <v>C</v>
      </c>
      <c r="J26" s="32" t="str">
        <f>'P07'!$D24</f>
        <v>C</v>
      </c>
      <c r="K26" s="32" t="str">
        <f>'P08'!$D24</f>
        <v>C</v>
      </c>
      <c r="L26" s="32" t="str">
        <f>'P09'!$D24</f>
        <v>C</v>
      </c>
      <c r="M26" s="32" t="str">
        <f>'P10'!$D24</f>
        <v>C</v>
      </c>
      <c r="N26" s="32" t="str">
        <f>'P11'!$D24</f>
        <v>C</v>
      </c>
      <c r="O26" s="32" t="str">
        <f>'P12'!$D24</f>
        <v>C</v>
      </c>
      <c r="P26" s="32" t="str">
        <f>'P13'!$D24</f>
        <v>C</v>
      </c>
      <c r="Q26" s="32" t="str">
        <f>'P14'!$D24</f>
        <v>C</v>
      </c>
      <c r="R26" s="32" t="str">
        <f>'P15'!$D24</f>
        <v>C</v>
      </c>
      <c r="S26" s="32" t="str">
        <f>'P16'!$D24</f>
        <v>C</v>
      </c>
      <c r="T26" s="32" t="str">
        <f>'P17'!$D24</f>
        <v>C</v>
      </c>
      <c r="U26" s="32" t="str">
        <f>'P18'!$D24</f>
        <v>C</v>
      </c>
      <c r="V26" s="32" t="str">
        <f>'P19'!$D24</f>
        <v>C</v>
      </c>
      <c r="W26" s="32" t="str">
        <f>'P20'!$D24</f>
        <v>C</v>
      </c>
      <c r="X26" s="35">
        <f t="shared" si="5"/>
        <v>20</v>
      </c>
      <c r="Y26" s="35">
        <f t="shared" si="6"/>
        <v>0</v>
      </c>
      <c r="Z26" s="35">
        <f t="shared" si="7"/>
        <v>0</v>
      </c>
      <c r="AA26" s="35">
        <f t="shared" si="8"/>
        <v>0</v>
      </c>
      <c r="AB26" t="str">
        <f t="shared" si="9"/>
        <v>C</v>
      </c>
    </row>
    <row r="27" spans="1:28">
      <c r="A27">
        <v>4</v>
      </c>
      <c r="B27" s="32" t="str">
        <f>Critères!$B24</f>
        <v>4.8</v>
      </c>
      <c r="C27" s="32" t="str">
        <f>Critères!$A17</f>
        <v>MULTIMÉDIA</v>
      </c>
      <c r="D27" s="32" t="str">
        <f>'P01'!$D25</f>
        <v>C</v>
      </c>
      <c r="E27" s="32" t="str">
        <f>'P02'!$D25</f>
        <v>C</v>
      </c>
      <c r="F27" s="32" t="str">
        <f>'P03'!$D25</f>
        <v>C</v>
      </c>
      <c r="G27" s="32" t="str">
        <f>'P04'!$D25</f>
        <v>C</v>
      </c>
      <c r="H27" s="32" t="str">
        <f>'P05'!$D25</f>
        <v>C</v>
      </c>
      <c r="I27" s="32" t="str">
        <f>'P06'!$D25</f>
        <v>C</v>
      </c>
      <c r="J27" s="32" t="str">
        <f>'P07'!$D25</f>
        <v>C</v>
      </c>
      <c r="K27" s="32" t="str">
        <f>'P08'!$D25</f>
        <v>C</v>
      </c>
      <c r="L27" s="32" t="str">
        <f>'P09'!$D25</f>
        <v>C</v>
      </c>
      <c r="M27" s="32" t="str">
        <f>'P10'!$D25</f>
        <v>C</v>
      </c>
      <c r="N27" s="32" t="str">
        <f>'P11'!$D25</f>
        <v>C</v>
      </c>
      <c r="O27" s="32" t="str">
        <f>'P12'!$D25</f>
        <v>C</v>
      </c>
      <c r="P27" s="32" t="str">
        <f>'P13'!$D25</f>
        <v>C</v>
      </c>
      <c r="Q27" s="32" t="str">
        <f>'P14'!$D25</f>
        <v>C</v>
      </c>
      <c r="R27" s="32" t="str">
        <f>'P15'!$D25</f>
        <v>C</v>
      </c>
      <c r="S27" s="32" t="str">
        <f>'P16'!$D25</f>
        <v>C</v>
      </c>
      <c r="T27" s="32" t="str">
        <f>'P17'!$D25</f>
        <v>C</v>
      </c>
      <c r="U27" s="32" t="str">
        <f>'P18'!$D25</f>
        <v>C</v>
      </c>
      <c r="V27" s="32" t="str">
        <f>'P19'!$D25</f>
        <v>C</v>
      </c>
      <c r="W27" s="32" t="str">
        <f>'P20'!$D25</f>
        <v>C</v>
      </c>
      <c r="X27" s="35">
        <f t="shared" si="5"/>
        <v>20</v>
      </c>
      <c r="Y27" s="35">
        <f t="shared" si="6"/>
        <v>0</v>
      </c>
      <c r="Z27" s="35">
        <f t="shared" si="7"/>
        <v>0</v>
      </c>
      <c r="AA27" s="35">
        <f t="shared" si="8"/>
        <v>0</v>
      </c>
      <c r="AB27" t="str">
        <f t="shared" si="9"/>
        <v>C</v>
      </c>
    </row>
    <row r="28" spans="1:28">
      <c r="A28">
        <v>4</v>
      </c>
      <c r="B28" s="32" t="str">
        <f>Critères!$B25</f>
        <v>4.9</v>
      </c>
      <c r="C28" s="32" t="str">
        <f>Critères!$A17</f>
        <v>MULTIMÉDIA</v>
      </c>
      <c r="D28" s="32" t="str">
        <f>'P01'!$D26</f>
        <v>C</v>
      </c>
      <c r="E28" s="32" t="str">
        <f>'P02'!$D26</f>
        <v>C</v>
      </c>
      <c r="F28" s="32" t="str">
        <f>'P03'!$D26</f>
        <v>C</v>
      </c>
      <c r="G28" s="32" t="str">
        <f>'P04'!$D26</f>
        <v>C</v>
      </c>
      <c r="H28" s="32" t="str">
        <f>'P05'!$D26</f>
        <v>C</v>
      </c>
      <c r="I28" s="32" t="str">
        <f>'P06'!$D26</f>
        <v>C</v>
      </c>
      <c r="J28" s="32" t="str">
        <f>'P07'!$D26</f>
        <v>C</v>
      </c>
      <c r="K28" s="32" t="str">
        <f>'P08'!$D26</f>
        <v>C</v>
      </c>
      <c r="L28" s="32" t="str">
        <f>'P09'!$D26</f>
        <v>C</v>
      </c>
      <c r="M28" s="32" t="str">
        <f>'P10'!$D26</f>
        <v>C</v>
      </c>
      <c r="N28" s="32" t="str">
        <f>'P11'!$D26</f>
        <v>C</v>
      </c>
      <c r="O28" s="32" t="str">
        <f>'P12'!$D26</f>
        <v>C</v>
      </c>
      <c r="P28" s="32" t="str">
        <f>'P13'!$D26</f>
        <v>C</v>
      </c>
      <c r="Q28" s="32" t="str">
        <f>'P14'!$D26</f>
        <v>C</v>
      </c>
      <c r="R28" s="32" t="str">
        <f>'P15'!$D26</f>
        <v>C</v>
      </c>
      <c r="S28" s="32" t="str">
        <f>'P16'!$D26</f>
        <v>C</v>
      </c>
      <c r="T28" s="32" t="str">
        <f>'P17'!$D26</f>
        <v>C</v>
      </c>
      <c r="U28" s="32" t="str">
        <f>'P18'!$D26</f>
        <v>C</v>
      </c>
      <c r="V28" s="32" t="str">
        <f>'P19'!$D26</f>
        <v>C</v>
      </c>
      <c r="W28" s="32" t="str">
        <f>'P20'!$D26</f>
        <v>C</v>
      </c>
      <c r="X28" s="35">
        <f t="shared" si="5"/>
        <v>20</v>
      </c>
      <c r="Y28" s="35">
        <f t="shared" si="6"/>
        <v>0</v>
      </c>
      <c r="Z28" s="35">
        <f t="shared" si="7"/>
        <v>0</v>
      </c>
      <c r="AA28" s="35">
        <f t="shared" si="8"/>
        <v>0</v>
      </c>
      <c r="AB28" t="str">
        <f t="shared" si="9"/>
        <v>C</v>
      </c>
    </row>
    <row r="29" spans="1:28">
      <c r="A29">
        <v>4</v>
      </c>
      <c r="B29" s="32" t="str">
        <f>Critères!$B26</f>
        <v>4.10</v>
      </c>
      <c r="C29" s="32" t="str">
        <f>Critères!$A17</f>
        <v>MULTIMÉDIA</v>
      </c>
      <c r="D29" s="32" t="str">
        <f>'P01'!$D27</f>
        <v>NA</v>
      </c>
      <c r="E29" s="32" t="str">
        <f>'P02'!$D27</f>
        <v>NA</v>
      </c>
      <c r="F29" s="32" t="str">
        <f>'P03'!$D27</f>
        <v>NA</v>
      </c>
      <c r="G29" s="32" t="str">
        <f>'P04'!$D27</f>
        <v>NA</v>
      </c>
      <c r="H29" s="32" t="str">
        <f>'P05'!$D27</f>
        <v>NA</v>
      </c>
      <c r="I29" s="32" t="str">
        <f>'P06'!$D27</f>
        <v>NA</v>
      </c>
      <c r="J29" s="32" t="str">
        <f>'P07'!$D27</f>
        <v>NA</v>
      </c>
      <c r="K29" s="32" t="str">
        <f>'P08'!$D27</f>
        <v>NA</v>
      </c>
      <c r="L29" s="32" t="str">
        <f>'P09'!$D27</f>
        <v>NA</v>
      </c>
      <c r="M29" s="32" t="str">
        <f>'P10'!$D27</f>
        <v>NA</v>
      </c>
      <c r="N29" s="32" t="str">
        <f>'P11'!$D27</f>
        <v>NA</v>
      </c>
      <c r="O29" s="32" t="str">
        <f>'P12'!$D27</f>
        <v>NA</v>
      </c>
      <c r="P29" s="32" t="str">
        <f>'P13'!$D27</f>
        <v>NA</v>
      </c>
      <c r="Q29" s="32" t="str">
        <f>'P14'!$D27</f>
        <v>NA</v>
      </c>
      <c r="R29" s="32" t="str">
        <f>'P15'!$D27</f>
        <v>NA</v>
      </c>
      <c r="S29" s="32" t="str">
        <f>'P16'!$D27</f>
        <v>NA</v>
      </c>
      <c r="T29" s="32" t="str">
        <f>'P17'!$D27</f>
        <v>NA</v>
      </c>
      <c r="U29" s="32" t="str">
        <f>'P18'!$D27</f>
        <v>NA</v>
      </c>
      <c r="V29" s="32" t="str">
        <f>'P19'!$D27</f>
        <v>NA</v>
      </c>
      <c r="W29" s="32" t="str">
        <f>'P20'!$D27</f>
        <v>NA</v>
      </c>
      <c r="X29" s="35">
        <f t="shared" si="5"/>
        <v>0</v>
      </c>
      <c r="Y29" s="35">
        <f t="shared" si="6"/>
        <v>0</v>
      </c>
      <c r="Z29" s="35">
        <f t="shared" si="7"/>
        <v>20</v>
      </c>
      <c r="AA29" s="35">
        <f t="shared" si="8"/>
        <v>0</v>
      </c>
      <c r="AB29" t="str">
        <f t="shared" si="9"/>
        <v>NA</v>
      </c>
    </row>
    <row r="30" spans="1:28">
      <c r="A30">
        <v>4</v>
      </c>
      <c r="B30" s="32" t="str">
        <f>Critères!$B27</f>
        <v>4.11</v>
      </c>
      <c r="C30" s="32" t="str">
        <f>Critères!$A17</f>
        <v>MULTIMÉDIA</v>
      </c>
      <c r="D30" s="32" t="str">
        <f>'P01'!$D28</f>
        <v>NC</v>
      </c>
      <c r="E30" s="32" t="str">
        <f>'P02'!$D28</f>
        <v>NA</v>
      </c>
      <c r="F30" s="32" t="str">
        <f>'P03'!$D28</f>
        <v>NA</v>
      </c>
      <c r="G30" s="32" t="str">
        <f>'P04'!$D28</f>
        <v>NA</v>
      </c>
      <c r="H30" s="32" t="str">
        <f>'P05'!$D28</f>
        <v>NA</v>
      </c>
      <c r="I30" s="32" t="str">
        <f>'P06'!$D28</f>
        <v>NA</v>
      </c>
      <c r="J30" s="32" t="str">
        <f>'P07'!$D28</f>
        <v>NA</v>
      </c>
      <c r="K30" s="32" t="str">
        <f>'P08'!$D28</f>
        <v>NA</v>
      </c>
      <c r="L30" s="32" t="str">
        <f>'P09'!$D28</f>
        <v>NA</v>
      </c>
      <c r="M30" s="32" t="str">
        <f>'P10'!$D28</f>
        <v>NA</v>
      </c>
      <c r="N30" s="32" t="str">
        <f>'P11'!$D28</f>
        <v>NA</v>
      </c>
      <c r="O30" s="32" t="str">
        <f>'P12'!$D28</f>
        <v>NC</v>
      </c>
      <c r="P30" s="32" t="str">
        <f>'P13'!$D28</f>
        <v>NA</v>
      </c>
      <c r="Q30" s="32" t="str">
        <f>'P14'!$D28</f>
        <v>NA</v>
      </c>
      <c r="R30" s="32" t="str">
        <f>'P15'!$D28</f>
        <v>NA</v>
      </c>
      <c r="S30" s="32" t="str">
        <f>'P16'!$D28</f>
        <v>NA</v>
      </c>
      <c r="T30" s="32" t="str">
        <f>'P17'!$D28</f>
        <v>NA</v>
      </c>
      <c r="U30" s="32" t="str">
        <f>'P18'!$D28</f>
        <v>NA</v>
      </c>
      <c r="V30" s="32" t="str">
        <f>'P19'!$D28</f>
        <v>NA</v>
      </c>
      <c r="W30" s="32" t="str">
        <f>'P20'!$D28</f>
        <v>NA</v>
      </c>
      <c r="X30" s="35">
        <f t="shared" si="5"/>
        <v>0</v>
      </c>
      <c r="Y30" s="35">
        <f t="shared" si="6"/>
        <v>2</v>
      </c>
      <c r="Z30" s="35">
        <f t="shared" si="7"/>
        <v>18</v>
      </c>
      <c r="AA30" s="35">
        <f t="shared" si="8"/>
        <v>0</v>
      </c>
      <c r="AB30" t="str">
        <f t="shared" si="9"/>
        <v>NC</v>
      </c>
    </row>
    <row r="31" spans="1:28">
      <c r="A31">
        <v>4</v>
      </c>
      <c r="B31" s="32" t="str">
        <f>Critères!$B28</f>
        <v>4.12</v>
      </c>
      <c r="C31" s="32" t="str">
        <f>Critères!$A17</f>
        <v>MULTIMÉDIA</v>
      </c>
      <c r="D31" s="32" t="str">
        <f>'P01'!$D29</f>
        <v>C</v>
      </c>
      <c r="E31" s="32" t="str">
        <f>'P02'!$D29</f>
        <v>C</v>
      </c>
      <c r="F31" s="32" t="str">
        <f>'P03'!$D29</f>
        <v>C</v>
      </c>
      <c r="G31" s="32" t="str">
        <f>'P04'!$D29</f>
        <v>C</v>
      </c>
      <c r="H31" s="32" t="str">
        <f>'P05'!$D29</f>
        <v>C</v>
      </c>
      <c r="I31" s="32" t="str">
        <f>'P06'!$D29</f>
        <v>C</v>
      </c>
      <c r="J31" s="32" t="str">
        <f>'P07'!$D29</f>
        <v>C</v>
      </c>
      <c r="K31" s="32" t="str">
        <f>'P08'!$D29</f>
        <v>C</v>
      </c>
      <c r="L31" s="32" t="str">
        <f>'P09'!$D29</f>
        <v>C</v>
      </c>
      <c r="M31" s="32" t="str">
        <f>'P10'!$D29</f>
        <v>C</v>
      </c>
      <c r="N31" s="32" t="str">
        <f>'P11'!$D29</f>
        <v>C</v>
      </c>
      <c r="O31" s="32" t="str">
        <f>'P12'!$D29</f>
        <v>C</v>
      </c>
      <c r="P31" s="32" t="str">
        <f>'P13'!$D29</f>
        <v>C</v>
      </c>
      <c r="Q31" s="32" t="str">
        <f>'P14'!$D29</f>
        <v>C</v>
      </c>
      <c r="R31" s="32" t="str">
        <f>'P15'!$D29</f>
        <v>C</v>
      </c>
      <c r="S31" s="32" t="str">
        <f>'P16'!$D29</f>
        <v>C</v>
      </c>
      <c r="T31" s="32" t="str">
        <f>'P17'!$D29</f>
        <v>C</v>
      </c>
      <c r="U31" s="32" t="str">
        <f>'P18'!$D29</f>
        <v>C</v>
      </c>
      <c r="V31" s="32" t="str">
        <f>'P19'!$D29</f>
        <v>C</v>
      </c>
      <c r="W31" s="32" t="str">
        <f>'P20'!$D29</f>
        <v>C</v>
      </c>
      <c r="X31" s="35">
        <f t="shared" si="5"/>
        <v>20</v>
      </c>
      <c r="Y31" s="35">
        <f t="shared" si="6"/>
        <v>0</v>
      </c>
      <c r="Z31" s="35">
        <f t="shared" si="7"/>
        <v>0</v>
      </c>
      <c r="AA31" s="35">
        <f t="shared" si="8"/>
        <v>0</v>
      </c>
      <c r="AB31" t="str">
        <f t="shared" si="9"/>
        <v>C</v>
      </c>
    </row>
    <row r="32" spans="1:28">
      <c r="A32">
        <v>4</v>
      </c>
      <c r="B32" s="32" t="str">
        <f>Critères!$B29</f>
        <v>4.13</v>
      </c>
      <c r="C32" s="32" t="str">
        <f>Critères!$A17</f>
        <v>MULTIMÉDIA</v>
      </c>
      <c r="D32" s="32" t="str">
        <f>'P01'!$D30</f>
        <v>C</v>
      </c>
      <c r="E32" s="32" t="str">
        <f>'P02'!$D30</f>
        <v>C</v>
      </c>
      <c r="F32" s="32" t="str">
        <f>'P03'!$D30</f>
        <v>C</v>
      </c>
      <c r="G32" s="32" t="str">
        <f>'P04'!$D30</f>
        <v>C</v>
      </c>
      <c r="H32" s="32" t="str">
        <f>'P05'!$D30</f>
        <v>C</v>
      </c>
      <c r="I32" s="32" t="str">
        <f>'P06'!$D30</f>
        <v>C</v>
      </c>
      <c r="J32" s="32" t="str">
        <f>'P07'!$D30</f>
        <v>C</v>
      </c>
      <c r="K32" s="32" t="str">
        <f>'P08'!$D30</f>
        <v>C</v>
      </c>
      <c r="L32" s="32" t="str">
        <f>'P09'!$D30</f>
        <v>C</v>
      </c>
      <c r="M32" s="32" t="str">
        <f>'P10'!$D30</f>
        <v>C</v>
      </c>
      <c r="N32" s="32" t="str">
        <f>'P11'!$D30</f>
        <v>C</v>
      </c>
      <c r="O32" s="32" t="str">
        <f>'P12'!$D30</f>
        <v>C</v>
      </c>
      <c r="P32" s="32" t="str">
        <f>'P13'!$D30</f>
        <v>C</v>
      </c>
      <c r="Q32" s="32" t="str">
        <f>'P14'!$D30</f>
        <v>C</v>
      </c>
      <c r="R32" s="32" t="str">
        <f>'P15'!$D30</f>
        <v>C</v>
      </c>
      <c r="S32" s="32" t="str">
        <f>'P16'!$D30</f>
        <v>C</v>
      </c>
      <c r="T32" s="32" t="str">
        <f>'P17'!$D30</f>
        <v>C</v>
      </c>
      <c r="U32" s="32" t="str">
        <f>'P18'!$D30</f>
        <v>C</v>
      </c>
      <c r="V32" s="32" t="str">
        <f>'P19'!$D30</f>
        <v>C</v>
      </c>
      <c r="W32" s="32" t="str">
        <f>'P20'!$D30</f>
        <v>C</v>
      </c>
      <c r="X32" s="35">
        <f t="shared" si="5"/>
        <v>20</v>
      </c>
      <c r="Y32" s="35">
        <f t="shared" si="6"/>
        <v>0</v>
      </c>
      <c r="Z32" s="35">
        <f t="shared" si="7"/>
        <v>0</v>
      </c>
      <c r="AA32" s="35">
        <f t="shared" si="8"/>
        <v>0</v>
      </c>
      <c r="AB32" t="str">
        <f t="shared" si="9"/>
        <v>C</v>
      </c>
    </row>
    <row r="33" spans="1:28">
      <c r="A33" s="38"/>
      <c r="B33" s="39"/>
      <c r="C33" s="39"/>
      <c r="D33" s="39"/>
      <c r="E33" s="39"/>
      <c r="F33" s="39"/>
      <c r="G33" s="39"/>
      <c r="H33" s="39"/>
      <c r="I33" s="39"/>
      <c r="J33" s="39"/>
      <c r="K33" s="39"/>
      <c r="L33" s="39"/>
      <c r="M33" s="39"/>
      <c r="N33" s="39"/>
      <c r="O33" s="39"/>
      <c r="P33" s="39"/>
      <c r="Q33" s="39"/>
      <c r="R33" s="39"/>
      <c r="S33" s="39"/>
      <c r="T33" s="39"/>
      <c r="U33" s="39"/>
      <c r="V33" s="39"/>
      <c r="W33" s="39"/>
      <c r="X33" s="40">
        <f>SUM(X20:X32)</f>
        <v>100</v>
      </c>
      <c r="Y33" s="40">
        <f>SUM(Y20:Y32)</f>
        <v>2</v>
      </c>
      <c r="Z33" s="40">
        <f>SUM(Z20:Z32)</f>
        <v>158</v>
      </c>
      <c r="AA33" s="40">
        <f>SUM(AA20:AA32)</f>
        <v>0</v>
      </c>
    </row>
    <row r="34" spans="1:28">
      <c r="A34">
        <v>5</v>
      </c>
      <c r="B34" s="32" t="str">
        <f>Critères!$B30</f>
        <v>5.1</v>
      </c>
      <c r="C34" s="32" t="str">
        <f>Critères!$A30</f>
        <v>TABLEAUX</v>
      </c>
      <c r="D34" s="32" t="str">
        <f>'P01'!$D31</f>
        <v>NA</v>
      </c>
      <c r="E34" s="32" t="str">
        <f>'P02'!$D31</f>
        <v>NA</v>
      </c>
      <c r="F34" s="32" t="str">
        <f>'P03'!$D31</f>
        <v>NA</v>
      </c>
      <c r="G34" s="32" t="str">
        <f>'P04'!$D31</f>
        <v>NA</v>
      </c>
      <c r="H34" s="32" t="str">
        <f>'P05'!$D31</f>
        <v>NA</v>
      </c>
      <c r="I34" s="32" t="str">
        <f>'P06'!$D31</f>
        <v>NA</v>
      </c>
      <c r="J34" s="32" t="str">
        <f>'P07'!$D31</f>
        <v>NA</v>
      </c>
      <c r="K34" s="32" t="str">
        <f>'P08'!$D31</f>
        <v>NA</v>
      </c>
      <c r="L34" s="32" t="str">
        <f>'P09'!$D31</f>
        <v>NA</v>
      </c>
      <c r="M34" s="32" t="str">
        <f>'P10'!$D31</f>
        <v>NA</v>
      </c>
      <c r="N34" s="32" t="str">
        <f>'P11'!$D31</f>
        <v>NA</v>
      </c>
      <c r="O34" s="32" t="str">
        <f>'P12'!$D31</f>
        <v>NA</v>
      </c>
      <c r="P34" s="32" t="str">
        <f>'P13'!$D31</f>
        <v>NA</v>
      </c>
      <c r="Q34" s="32" t="str">
        <f>'P14'!$D31</f>
        <v>NA</v>
      </c>
      <c r="R34" s="32" t="str">
        <f>'P15'!$D31</f>
        <v>NA</v>
      </c>
      <c r="S34" s="32" t="str">
        <f>'P16'!$D31</f>
        <v>NA</v>
      </c>
      <c r="T34" s="32" t="str">
        <f>'P17'!$D31</f>
        <v>NA</v>
      </c>
      <c r="U34" s="32" t="str">
        <f>'P18'!$D31</f>
        <v>NA</v>
      </c>
      <c r="V34" s="32" t="str">
        <f>'P19'!$D31</f>
        <v>NA</v>
      </c>
      <c r="W34" s="32" t="str">
        <f>'P20'!$D31</f>
        <v>NA</v>
      </c>
      <c r="X34" s="35">
        <f t="shared" ref="X34:X41" si="10">COUNTIF(D34:W34,"C")</f>
        <v>0</v>
      </c>
      <c r="Y34" s="35">
        <f t="shared" ref="Y34:Y41" si="11">COUNTIF(D34:W34,"NC")</f>
        <v>0</v>
      </c>
      <c r="Z34" s="35">
        <f t="shared" ref="Z34:Z41" si="12">COUNTIF(D34:W34,"NA")</f>
        <v>20</v>
      </c>
      <c r="AA34" s="35">
        <f t="shared" ref="AA34:AA41" si="13">COUNTIF(D34:W34,"NT")</f>
        <v>0</v>
      </c>
      <c r="AB34" t="str">
        <f t="shared" ref="AB34:AB41" si="14">IF(Y34&gt;0,"NC",IF(X34&gt;0,"C",IF(AA34&gt;0,"NT","NA")))</f>
        <v>NA</v>
      </c>
    </row>
    <row r="35" spans="1:28">
      <c r="A35">
        <v>5</v>
      </c>
      <c r="B35" s="32" t="str">
        <f>Critères!$B31</f>
        <v>5.2</v>
      </c>
      <c r="C35" s="32" t="str">
        <f>Critères!$A30</f>
        <v>TABLEAUX</v>
      </c>
      <c r="D35" s="32" t="str">
        <f>'P01'!$D32</f>
        <v>NA</v>
      </c>
      <c r="E35" s="32" t="str">
        <f>'P02'!$D32</f>
        <v>NA</v>
      </c>
      <c r="F35" s="32" t="str">
        <f>'P03'!$D32</f>
        <v>NA</v>
      </c>
      <c r="G35" s="32" t="str">
        <f>'P04'!$D32</f>
        <v>NA</v>
      </c>
      <c r="H35" s="32" t="str">
        <f>'P05'!$D32</f>
        <v>NA</v>
      </c>
      <c r="I35" s="32" t="str">
        <f>'P06'!$D32</f>
        <v>NA</v>
      </c>
      <c r="J35" s="32" t="str">
        <f>'P07'!$D32</f>
        <v>NA</v>
      </c>
      <c r="K35" s="32" t="str">
        <f>'P08'!$D32</f>
        <v>NA</v>
      </c>
      <c r="L35" s="32" t="str">
        <f>'P09'!$D32</f>
        <v>NA</v>
      </c>
      <c r="M35" s="32" t="str">
        <f>'P10'!$D32</f>
        <v>NA</v>
      </c>
      <c r="N35" s="32" t="str">
        <f>'P11'!$D32</f>
        <v>NA</v>
      </c>
      <c r="O35" s="32" t="str">
        <f>'P12'!$D32</f>
        <v>NA</v>
      </c>
      <c r="P35" s="32" t="str">
        <f>'P13'!$D32</f>
        <v>NA</v>
      </c>
      <c r="Q35" s="32" t="str">
        <f>'P14'!$D32</f>
        <v>NA</v>
      </c>
      <c r="R35" s="32" t="str">
        <f>'P15'!$D32</f>
        <v>NA</v>
      </c>
      <c r="S35" s="32" t="str">
        <f>'P16'!$D32</f>
        <v>NA</v>
      </c>
      <c r="T35" s="32" t="str">
        <f>'P17'!$D32</f>
        <v>NA</v>
      </c>
      <c r="U35" s="32" t="str">
        <f>'P18'!$D32</f>
        <v>NA</v>
      </c>
      <c r="V35" s="32" t="str">
        <f>'P19'!$D32</f>
        <v>NA</v>
      </c>
      <c r="W35" s="32" t="str">
        <f>'P20'!$D32</f>
        <v>NA</v>
      </c>
      <c r="X35" s="35">
        <f t="shared" si="10"/>
        <v>0</v>
      </c>
      <c r="Y35" s="35">
        <f t="shared" si="11"/>
        <v>0</v>
      </c>
      <c r="Z35" s="35">
        <f t="shared" si="12"/>
        <v>20</v>
      </c>
      <c r="AA35" s="35">
        <f t="shared" si="13"/>
        <v>0</v>
      </c>
      <c r="AB35" t="str">
        <f t="shared" si="14"/>
        <v>NA</v>
      </c>
    </row>
    <row r="36" spans="1:28">
      <c r="A36">
        <v>5</v>
      </c>
      <c r="B36" s="32" t="str">
        <f>Critères!$B32</f>
        <v>5.3</v>
      </c>
      <c r="C36" s="32" t="str">
        <f>Critères!$A30</f>
        <v>TABLEAUX</v>
      </c>
      <c r="D36" s="32" t="str">
        <f>'P01'!$D33</f>
        <v>NA</v>
      </c>
      <c r="E36" s="32" t="str">
        <f>'P02'!$D33</f>
        <v>NA</v>
      </c>
      <c r="F36" s="32" t="str">
        <f>'P03'!$D33</f>
        <v>NA</v>
      </c>
      <c r="G36" s="32" t="str">
        <f>'P04'!$D33</f>
        <v>NA</v>
      </c>
      <c r="H36" s="32" t="str">
        <f>'P05'!$D33</f>
        <v>NA</v>
      </c>
      <c r="I36" s="32" t="str">
        <f>'P06'!$D33</f>
        <v>NA</v>
      </c>
      <c r="J36" s="32" t="str">
        <f>'P07'!$D33</f>
        <v>NA</v>
      </c>
      <c r="K36" s="32" t="str">
        <f>'P08'!$D33</f>
        <v>NA</v>
      </c>
      <c r="L36" s="32" t="str">
        <f>'P09'!$D33</f>
        <v>NA</v>
      </c>
      <c r="M36" s="32" t="str">
        <f>'P10'!$D33</f>
        <v>NA</v>
      </c>
      <c r="N36" s="32" t="str">
        <f>'P11'!$D33</f>
        <v>NA</v>
      </c>
      <c r="O36" s="32" t="str">
        <f>'P12'!$D33</f>
        <v>NA</v>
      </c>
      <c r="P36" s="32" t="str">
        <f>'P13'!$D33</f>
        <v>NA</v>
      </c>
      <c r="Q36" s="32" t="str">
        <f>'P14'!$D33</f>
        <v>NA</v>
      </c>
      <c r="R36" s="32" t="str">
        <f>'P15'!$D33</f>
        <v>NA</v>
      </c>
      <c r="S36" s="32" t="str">
        <f>'P16'!$D33</f>
        <v>NA</v>
      </c>
      <c r="T36" s="32" t="str">
        <f>'P17'!$D33</f>
        <v>NA</v>
      </c>
      <c r="U36" s="32" t="str">
        <f>'P18'!$D33</f>
        <v>NA</v>
      </c>
      <c r="V36" s="32" t="str">
        <f>'P19'!$D33</f>
        <v>NA</v>
      </c>
      <c r="W36" s="32" t="str">
        <f>'P20'!$D33</f>
        <v>NA</v>
      </c>
      <c r="X36" s="35">
        <f t="shared" si="10"/>
        <v>0</v>
      </c>
      <c r="Y36" s="35">
        <f t="shared" si="11"/>
        <v>0</v>
      </c>
      <c r="Z36" s="35">
        <f t="shared" si="12"/>
        <v>20</v>
      </c>
      <c r="AA36" s="35">
        <f t="shared" si="13"/>
        <v>0</v>
      </c>
      <c r="AB36" t="str">
        <f t="shared" si="14"/>
        <v>NA</v>
      </c>
    </row>
    <row r="37" spans="1:28">
      <c r="A37">
        <v>5</v>
      </c>
      <c r="B37" s="32" t="str">
        <f>Critères!$B33</f>
        <v>5.4</v>
      </c>
      <c r="C37" s="32" t="str">
        <f>Critères!$A30</f>
        <v>TABLEAUX</v>
      </c>
      <c r="D37" s="32" t="str">
        <f>'P01'!$D34</f>
        <v>NA</v>
      </c>
      <c r="E37" s="32" t="str">
        <f>'P02'!$D34</f>
        <v>NA</v>
      </c>
      <c r="F37" s="32" t="str">
        <f>'P03'!$D34</f>
        <v>NA</v>
      </c>
      <c r="G37" s="32" t="str">
        <f>'P04'!$D34</f>
        <v>NA</v>
      </c>
      <c r="H37" s="32" t="str">
        <f>'P05'!$D34</f>
        <v>NA</v>
      </c>
      <c r="I37" s="32" t="str">
        <f>'P06'!$D34</f>
        <v>NA</v>
      </c>
      <c r="J37" s="32" t="str">
        <f>'P07'!$D34</f>
        <v>NA</v>
      </c>
      <c r="K37" s="32" t="str">
        <f>'P08'!$D34</f>
        <v>NA</v>
      </c>
      <c r="L37" s="32" t="str">
        <f>'P09'!$D34</f>
        <v>NA</v>
      </c>
      <c r="M37" s="32" t="str">
        <f>'P10'!$D34</f>
        <v>NA</v>
      </c>
      <c r="N37" s="32" t="str">
        <f>'P11'!$D34</f>
        <v>NA</v>
      </c>
      <c r="O37" s="32" t="str">
        <f>'P12'!$D34</f>
        <v>NA</v>
      </c>
      <c r="P37" s="32" t="str">
        <f>'P13'!$D34</f>
        <v>NA</v>
      </c>
      <c r="Q37" s="32" t="str">
        <f>'P14'!$D34</f>
        <v>NA</v>
      </c>
      <c r="R37" s="32" t="str">
        <f>'P15'!$D34</f>
        <v>NA</v>
      </c>
      <c r="S37" s="32" t="str">
        <f>'P16'!$D34</f>
        <v>NA</v>
      </c>
      <c r="T37" s="32" t="str">
        <f>'P17'!$D34</f>
        <v>NA</v>
      </c>
      <c r="U37" s="32" t="str">
        <f>'P18'!$D34</f>
        <v>NA</v>
      </c>
      <c r="V37" s="32" t="str">
        <f>'P19'!$D34</f>
        <v>NA</v>
      </c>
      <c r="W37" s="32" t="str">
        <f>'P20'!$D34</f>
        <v>NA</v>
      </c>
      <c r="X37" s="35">
        <f t="shared" si="10"/>
        <v>0</v>
      </c>
      <c r="Y37" s="35">
        <f t="shared" si="11"/>
        <v>0</v>
      </c>
      <c r="Z37" s="35">
        <f t="shared" si="12"/>
        <v>20</v>
      </c>
      <c r="AA37" s="35">
        <f t="shared" si="13"/>
        <v>0</v>
      </c>
      <c r="AB37" t="str">
        <f t="shared" si="14"/>
        <v>NA</v>
      </c>
    </row>
    <row r="38" spans="1:28">
      <c r="A38">
        <v>5</v>
      </c>
      <c r="B38" s="32" t="str">
        <f>Critères!$B34</f>
        <v>5.5</v>
      </c>
      <c r="C38" s="32" t="str">
        <f>Critères!$A30</f>
        <v>TABLEAUX</v>
      </c>
      <c r="D38" s="32" t="str">
        <f>'P01'!$D35</f>
        <v>NA</v>
      </c>
      <c r="E38" s="32" t="str">
        <f>'P02'!$D35</f>
        <v>NA</v>
      </c>
      <c r="F38" s="32" t="str">
        <f>'P03'!$D35</f>
        <v>NA</v>
      </c>
      <c r="G38" s="32" t="str">
        <f>'P04'!$D35</f>
        <v>NA</v>
      </c>
      <c r="H38" s="32" t="str">
        <f>'P05'!$D35</f>
        <v>NA</v>
      </c>
      <c r="I38" s="32" t="str">
        <f>'P06'!$D35</f>
        <v>NA</v>
      </c>
      <c r="J38" s="32" t="str">
        <f>'P07'!$D35</f>
        <v>NA</v>
      </c>
      <c r="K38" s="32" t="str">
        <f>'P08'!$D35</f>
        <v>NA</v>
      </c>
      <c r="L38" s="32" t="str">
        <f>'P09'!$D35</f>
        <v>NA</v>
      </c>
      <c r="M38" s="32" t="str">
        <f>'P10'!$D35</f>
        <v>NA</v>
      </c>
      <c r="N38" s="32" t="str">
        <f>'P11'!$D35</f>
        <v>NA</v>
      </c>
      <c r="O38" s="32" t="str">
        <f>'P12'!$D35</f>
        <v>NA</v>
      </c>
      <c r="P38" s="32" t="str">
        <f>'P13'!$D35</f>
        <v>NA</v>
      </c>
      <c r="Q38" s="32" t="str">
        <f>'P14'!$D35</f>
        <v>NA</v>
      </c>
      <c r="R38" s="32" t="str">
        <f>'P15'!$D35</f>
        <v>NA</v>
      </c>
      <c r="S38" s="32" t="str">
        <f>'P16'!$D35</f>
        <v>NA</v>
      </c>
      <c r="T38" s="32" t="str">
        <f>'P17'!$D35</f>
        <v>NA</v>
      </c>
      <c r="U38" s="32" t="str">
        <f>'P18'!$D35</f>
        <v>NA</v>
      </c>
      <c r="V38" s="32" t="str">
        <f>'P19'!$D35</f>
        <v>NA</v>
      </c>
      <c r="W38" s="32" t="str">
        <f>'P20'!$D35</f>
        <v>NA</v>
      </c>
      <c r="X38" s="35">
        <f t="shared" si="10"/>
        <v>0</v>
      </c>
      <c r="Y38" s="35">
        <f t="shared" si="11"/>
        <v>0</v>
      </c>
      <c r="Z38" s="35">
        <f t="shared" si="12"/>
        <v>20</v>
      </c>
      <c r="AA38" s="35">
        <f t="shared" si="13"/>
        <v>0</v>
      </c>
      <c r="AB38" t="str">
        <f t="shared" si="14"/>
        <v>NA</v>
      </c>
    </row>
    <row r="39" spans="1:28">
      <c r="A39">
        <v>5</v>
      </c>
      <c r="B39" s="32" t="str">
        <f>Critères!$B35</f>
        <v>5.6</v>
      </c>
      <c r="C39" s="32" t="str">
        <f>Critères!$A30</f>
        <v>TABLEAUX</v>
      </c>
      <c r="D39" s="32" t="str">
        <f>'P01'!$D36</f>
        <v>NA</v>
      </c>
      <c r="E39" s="32" t="str">
        <f>'P02'!$D36</f>
        <v>NA</v>
      </c>
      <c r="F39" s="32" t="str">
        <f>'P03'!$D36</f>
        <v>NA</v>
      </c>
      <c r="G39" s="32" t="str">
        <f>'P04'!$D36</f>
        <v>NA</v>
      </c>
      <c r="H39" s="32" t="str">
        <f>'P05'!$D36</f>
        <v>NA</v>
      </c>
      <c r="I39" s="32" t="str">
        <f>'P06'!$D36</f>
        <v>NA</v>
      </c>
      <c r="J39" s="32" t="str">
        <f>'P07'!$D36</f>
        <v>NA</v>
      </c>
      <c r="K39" s="32" t="str">
        <f>'P08'!$D36</f>
        <v>NA</v>
      </c>
      <c r="L39" s="32" t="str">
        <f>'P09'!$D36</f>
        <v>NA</v>
      </c>
      <c r="M39" s="32" t="str">
        <f>'P10'!$D36</f>
        <v>NA</v>
      </c>
      <c r="N39" s="32" t="str">
        <f>'P11'!$D36</f>
        <v>NA</v>
      </c>
      <c r="O39" s="32" t="str">
        <f>'P12'!$D36</f>
        <v>NA</v>
      </c>
      <c r="P39" s="32" t="str">
        <f>'P13'!$D36</f>
        <v>NA</v>
      </c>
      <c r="Q39" s="32" t="str">
        <f>'P14'!$D36</f>
        <v>NA</v>
      </c>
      <c r="R39" s="32" t="str">
        <f>'P15'!$D36</f>
        <v>NA</v>
      </c>
      <c r="S39" s="32" t="str">
        <f>'P16'!$D36</f>
        <v>NA</v>
      </c>
      <c r="T39" s="32" t="str">
        <f>'P17'!$D36</f>
        <v>NA</v>
      </c>
      <c r="U39" s="32" t="str">
        <f>'P18'!$D36</f>
        <v>NA</v>
      </c>
      <c r="V39" s="32" t="str">
        <f>'P19'!$D36</f>
        <v>NA</v>
      </c>
      <c r="W39" s="32" t="str">
        <f>'P20'!$D36</f>
        <v>NA</v>
      </c>
      <c r="X39" s="35">
        <f t="shared" si="10"/>
        <v>0</v>
      </c>
      <c r="Y39" s="35">
        <f t="shared" si="11"/>
        <v>0</v>
      </c>
      <c r="Z39" s="35">
        <f t="shared" si="12"/>
        <v>20</v>
      </c>
      <c r="AA39" s="35">
        <f t="shared" si="13"/>
        <v>0</v>
      </c>
      <c r="AB39" t="str">
        <f t="shared" si="14"/>
        <v>NA</v>
      </c>
    </row>
    <row r="40" spans="1:28">
      <c r="A40">
        <v>5</v>
      </c>
      <c r="B40" s="32" t="str">
        <f>Critères!$B36</f>
        <v>5.7</v>
      </c>
      <c r="C40" s="32" t="str">
        <f>Critères!$A30</f>
        <v>TABLEAUX</v>
      </c>
      <c r="D40" s="32" t="str">
        <f>'P01'!$D37</f>
        <v>NA</v>
      </c>
      <c r="E40" s="32" t="str">
        <f>'P02'!$D37</f>
        <v>NA</v>
      </c>
      <c r="F40" s="32" t="str">
        <f>'P03'!$D37</f>
        <v>NA</v>
      </c>
      <c r="G40" s="32" t="str">
        <f>'P04'!$D37</f>
        <v>NA</v>
      </c>
      <c r="H40" s="32" t="str">
        <f>'P05'!$D37</f>
        <v>NA</v>
      </c>
      <c r="I40" s="32" t="str">
        <f>'P06'!$D37</f>
        <v>NA</v>
      </c>
      <c r="J40" s="32" t="str">
        <f>'P07'!$D37</f>
        <v>NA</v>
      </c>
      <c r="K40" s="32" t="str">
        <f>'P08'!$D37</f>
        <v>NA</v>
      </c>
      <c r="L40" s="32" t="str">
        <f>'P09'!$D37</f>
        <v>NA</v>
      </c>
      <c r="M40" s="32" t="str">
        <f>'P10'!$D37</f>
        <v>NA</v>
      </c>
      <c r="N40" s="32" t="str">
        <f>'P11'!$D37</f>
        <v>NA</v>
      </c>
      <c r="O40" s="32" t="str">
        <f>'P12'!$D37</f>
        <v>NA</v>
      </c>
      <c r="P40" s="32" t="str">
        <f>'P13'!$D37</f>
        <v>NA</v>
      </c>
      <c r="Q40" s="32" t="str">
        <f>'P14'!$D37</f>
        <v>NA</v>
      </c>
      <c r="R40" s="32" t="str">
        <f>'P15'!$D37</f>
        <v>NA</v>
      </c>
      <c r="S40" s="32" t="str">
        <f>'P16'!$D37</f>
        <v>NA</v>
      </c>
      <c r="T40" s="32" t="str">
        <f>'P17'!$D37</f>
        <v>NA</v>
      </c>
      <c r="U40" s="32" t="str">
        <f>'P18'!$D37</f>
        <v>NA</v>
      </c>
      <c r="V40" s="32" t="str">
        <f>'P19'!$D37</f>
        <v>NA</v>
      </c>
      <c r="W40" s="32" t="str">
        <f>'P20'!$D37</f>
        <v>NA</v>
      </c>
      <c r="X40" s="35">
        <f t="shared" si="10"/>
        <v>0</v>
      </c>
      <c r="Y40" s="35">
        <f t="shared" si="11"/>
        <v>0</v>
      </c>
      <c r="Z40" s="35">
        <f t="shared" si="12"/>
        <v>20</v>
      </c>
      <c r="AA40" s="35">
        <f t="shared" si="13"/>
        <v>0</v>
      </c>
      <c r="AB40" t="str">
        <f t="shared" si="14"/>
        <v>NA</v>
      </c>
    </row>
    <row r="41" spans="1:28">
      <c r="A41">
        <v>5</v>
      </c>
      <c r="B41" s="32" t="str">
        <f>Critères!$B37</f>
        <v>5.8</v>
      </c>
      <c r="C41" s="32" t="str">
        <f>Critères!$A30</f>
        <v>TABLEAUX</v>
      </c>
      <c r="D41" s="32" t="str">
        <f>'P01'!$D38</f>
        <v>NA</v>
      </c>
      <c r="E41" s="32" t="str">
        <f>'P02'!$D38</f>
        <v>NA</v>
      </c>
      <c r="F41" s="32" t="str">
        <f>'P03'!$D38</f>
        <v>NA</v>
      </c>
      <c r="G41" s="32" t="str">
        <f>'P04'!$D38</f>
        <v>NA</v>
      </c>
      <c r="H41" s="32" t="str">
        <f>'P05'!$D38</f>
        <v>NA</v>
      </c>
      <c r="I41" s="32" t="str">
        <f>'P06'!$D38</f>
        <v>NA</v>
      </c>
      <c r="J41" s="32" t="str">
        <f>'P07'!$D38</f>
        <v>NA</v>
      </c>
      <c r="K41" s="32" t="str">
        <f>'P08'!$D38</f>
        <v>NA</v>
      </c>
      <c r="L41" s="32" t="str">
        <f>'P09'!$D38</f>
        <v>NA</v>
      </c>
      <c r="M41" s="32" t="str">
        <f>'P10'!$D38</f>
        <v>NA</v>
      </c>
      <c r="N41" s="32" t="str">
        <f>'P11'!$D38</f>
        <v>NA</v>
      </c>
      <c r="O41" s="32" t="str">
        <f>'P12'!$D38</f>
        <v>NA</v>
      </c>
      <c r="P41" s="32" t="str">
        <f>'P13'!$D38</f>
        <v>NA</v>
      </c>
      <c r="Q41" s="32" t="str">
        <f>'P14'!$D38</f>
        <v>NA</v>
      </c>
      <c r="R41" s="32" t="str">
        <f>'P15'!$D38</f>
        <v>NA</v>
      </c>
      <c r="S41" s="32" t="str">
        <f>'P16'!$D38</f>
        <v>NA</v>
      </c>
      <c r="T41" s="32" t="str">
        <f>'P17'!$D38</f>
        <v>NA</v>
      </c>
      <c r="U41" s="32" t="str">
        <f>'P18'!$D38</f>
        <v>NA</v>
      </c>
      <c r="V41" s="32" t="str">
        <f>'P19'!$D38</f>
        <v>NA</v>
      </c>
      <c r="W41" s="32" t="str">
        <f>'P20'!$D38</f>
        <v>NA</v>
      </c>
      <c r="X41" s="35">
        <f t="shared" si="10"/>
        <v>0</v>
      </c>
      <c r="Y41" s="35">
        <f t="shared" si="11"/>
        <v>0</v>
      </c>
      <c r="Z41" s="35">
        <f t="shared" si="12"/>
        <v>20</v>
      </c>
      <c r="AA41" s="35">
        <f t="shared" si="13"/>
        <v>0</v>
      </c>
      <c r="AB41" t="str">
        <f t="shared" si="14"/>
        <v>NA</v>
      </c>
    </row>
    <row r="42" spans="1:28">
      <c r="A42" s="38"/>
      <c r="B42" s="39"/>
      <c r="C42" s="39"/>
      <c r="D42" s="39"/>
      <c r="E42" s="39"/>
      <c r="F42" s="39"/>
      <c r="G42" s="39"/>
      <c r="H42" s="39"/>
      <c r="I42" s="39"/>
      <c r="J42" s="39"/>
      <c r="K42" s="39"/>
      <c r="L42" s="39"/>
      <c r="M42" s="39"/>
      <c r="N42" s="39"/>
      <c r="O42" s="39"/>
      <c r="P42" s="39"/>
      <c r="Q42" s="39"/>
      <c r="R42" s="39"/>
      <c r="S42" s="39"/>
      <c r="T42" s="39"/>
      <c r="U42" s="39"/>
      <c r="V42" s="39"/>
      <c r="W42" s="39"/>
      <c r="X42" s="40">
        <f>SUM(X34:X41)</f>
        <v>0</v>
      </c>
      <c r="Y42" s="40">
        <f>SUM(Y34:Y41)</f>
        <v>0</v>
      </c>
      <c r="Z42" s="40">
        <f>SUM(Z34:Z41)</f>
        <v>160</v>
      </c>
      <c r="AA42" s="40">
        <f>SUM(AA34:AA41)</f>
        <v>0</v>
      </c>
    </row>
    <row r="43" spans="1:28">
      <c r="A43">
        <v>6</v>
      </c>
      <c r="B43" s="32" t="str">
        <f>Critères!$B38</f>
        <v>6.1</v>
      </c>
      <c r="C43" s="32" t="str">
        <f>Critères!$A38</f>
        <v>LIENS</v>
      </c>
      <c r="D43" s="32" t="str">
        <f>'P01'!$D39</f>
        <v>C</v>
      </c>
      <c r="E43" s="32" t="str">
        <f>'P02'!$D39</f>
        <v>C</v>
      </c>
      <c r="F43" s="32" t="str">
        <f>'P03'!$D39</f>
        <v>C</v>
      </c>
      <c r="G43" s="32" t="str">
        <f>'P04'!$D39</f>
        <v>C</v>
      </c>
      <c r="H43" s="32" t="str">
        <f>'P05'!$D39</f>
        <v>C</v>
      </c>
      <c r="I43" s="32" t="str">
        <f>'P06'!$D39</f>
        <v>C</v>
      </c>
      <c r="J43" s="32" t="str">
        <f>'P07'!$D39</f>
        <v>C</v>
      </c>
      <c r="K43" s="32" t="str">
        <f>'P08'!$D39</f>
        <v>C</v>
      </c>
      <c r="L43" s="32" t="str">
        <f>'P09'!$D39</f>
        <v>C</v>
      </c>
      <c r="M43" s="32" t="str">
        <f>'P10'!$D39</f>
        <v>C</v>
      </c>
      <c r="N43" s="32" t="str">
        <f>'P11'!$D39</f>
        <v>C</v>
      </c>
      <c r="O43" s="32" t="str">
        <f>'P12'!$D39</f>
        <v>C</v>
      </c>
      <c r="P43" s="32" t="str">
        <f>'P13'!$D39</f>
        <v>C</v>
      </c>
      <c r="Q43" s="32" t="str">
        <f>'P14'!$D39</f>
        <v>C</v>
      </c>
      <c r="R43" s="32" t="str">
        <f>'P15'!$D39</f>
        <v>C</v>
      </c>
      <c r="S43" s="32" t="str">
        <f>'P16'!$D39</f>
        <v>C</v>
      </c>
      <c r="T43" s="32" t="str">
        <f>'P17'!$D39</f>
        <v>C</v>
      </c>
      <c r="U43" s="32" t="str">
        <f>'P18'!$D39</f>
        <v>C</v>
      </c>
      <c r="V43" s="32" t="str">
        <f>'P19'!$D39</f>
        <v>C</v>
      </c>
      <c r="W43" s="32" t="str">
        <f>'P20'!$D39</f>
        <v>C</v>
      </c>
      <c r="X43" s="35">
        <f>COUNTIF(D43:W43,"C")</f>
        <v>20</v>
      </c>
      <c r="Y43" s="35">
        <f>COUNTIF(D43:W43,"NC")</f>
        <v>0</v>
      </c>
      <c r="Z43" s="35">
        <f>COUNTIF(D43:W43,"NA")</f>
        <v>0</v>
      </c>
      <c r="AA43" s="35">
        <f>COUNTIF(D43:W43,"NT")</f>
        <v>0</v>
      </c>
      <c r="AB43" t="str">
        <f>IF(Y43&gt;0,"NC",IF(X43&gt;0,"C",IF(AA43&gt;0,"NT","NA")))</f>
        <v>C</v>
      </c>
    </row>
    <row r="44" spans="1:28">
      <c r="A44">
        <v>6</v>
      </c>
      <c r="B44" s="32" t="str">
        <f>Critères!$B39</f>
        <v>6.2</v>
      </c>
      <c r="C44" s="32" t="str">
        <f>Critères!$A38</f>
        <v>LIENS</v>
      </c>
      <c r="D44" s="32" t="str">
        <f>'P01'!$D40</f>
        <v>C</v>
      </c>
      <c r="E44" s="32" t="str">
        <f>'P02'!$D40</f>
        <v>C</v>
      </c>
      <c r="F44" s="32" t="str">
        <f>'P03'!$D40</f>
        <v>C</v>
      </c>
      <c r="G44" s="32" t="str">
        <f>'P04'!$D40</f>
        <v>C</v>
      </c>
      <c r="H44" s="32" t="str">
        <f>'P05'!$D40</f>
        <v>C</v>
      </c>
      <c r="I44" s="32" t="str">
        <f>'P06'!$D40</f>
        <v>C</v>
      </c>
      <c r="J44" s="32" t="str">
        <f>'P07'!$D40</f>
        <v>C</v>
      </c>
      <c r="K44" s="32" t="str">
        <f>'P08'!$D40</f>
        <v>C</v>
      </c>
      <c r="L44" s="32" t="str">
        <f>'P09'!$D40</f>
        <v>C</v>
      </c>
      <c r="M44" s="32" t="str">
        <f>'P10'!$D40</f>
        <v>C</v>
      </c>
      <c r="N44" s="32" t="str">
        <f>'P11'!$D40</f>
        <v>C</v>
      </c>
      <c r="O44" s="32" t="str">
        <f>'P12'!$D40</f>
        <v>C</v>
      </c>
      <c r="P44" s="32" t="str">
        <f>'P13'!$D40</f>
        <v>C</v>
      </c>
      <c r="Q44" s="32" t="str">
        <f>'P14'!$D40</f>
        <v>C</v>
      </c>
      <c r="R44" s="32" t="str">
        <f>'P15'!$D40</f>
        <v>C</v>
      </c>
      <c r="S44" s="32" t="str">
        <f>'P16'!$D40</f>
        <v>C</v>
      </c>
      <c r="T44" s="32" t="str">
        <f>'P17'!$D40</f>
        <v>C</v>
      </c>
      <c r="U44" s="32" t="str">
        <f>'P18'!$D40</f>
        <v>C</v>
      </c>
      <c r="V44" s="32" t="str">
        <f>'P19'!$D40</f>
        <v>C</v>
      </c>
      <c r="W44" s="32" t="str">
        <f>'P20'!$D40</f>
        <v>C</v>
      </c>
      <c r="X44" s="35">
        <f>COUNTIF(D44:W44,"C")</f>
        <v>20</v>
      </c>
      <c r="Y44" s="35">
        <f>COUNTIF(D44:W44,"NC")</f>
        <v>0</v>
      </c>
      <c r="Z44" s="35">
        <f>COUNTIF(D44:W44,"NA")</f>
        <v>0</v>
      </c>
      <c r="AA44" s="35">
        <f>COUNTIF(D44:W44,"NT")</f>
        <v>0</v>
      </c>
      <c r="AB44" t="str">
        <f>IF(Y44&gt;0,"NC",IF(X44&gt;0,"C",IF(AA44&gt;0,"NT","NA")))</f>
        <v>C</v>
      </c>
    </row>
    <row r="45" spans="1:28">
      <c r="A45" s="38"/>
      <c r="B45" s="39"/>
      <c r="C45" s="39"/>
      <c r="D45" s="39"/>
      <c r="E45" s="39"/>
      <c r="F45" s="39"/>
      <c r="G45" s="39"/>
      <c r="H45" s="39"/>
      <c r="I45" s="39"/>
      <c r="J45" s="39"/>
      <c r="K45" s="39"/>
      <c r="L45" s="39"/>
      <c r="M45" s="39"/>
      <c r="N45" s="39"/>
      <c r="O45" s="39"/>
      <c r="P45" s="39"/>
      <c r="Q45" s="39"/>
      <c r="R45" s="39"/>
      <c r="S45" s="39"/>
      <c r="T45" s="39"/>
      <c r="U45" s="39"/>
      <c r="V45" s="39"/>
      <c r="W45" s="39"/>
      <c r="X45" s="40">
        <f>SUM(X43:X44)</f>
        <v>40</v>
      </c>
      <c r="Y45" s="40">
        <f>SUM(Y43:Y44)</f>
        <v>0</v>
      </c>
      <c r="Z45" s="40">
        <f>SUM(Z43:Z44)</f>
        <v>0</v>
      </c>
      <c r="AA45" s="40">
        <f>SUM(AA43:AA44)</f>
        <v>0</v>
      </c>
    </row>
    <row r="46" spans="1:28">
      <c r="A46">
        <v>7</v>
      </c>
      <c r="B46" s="32" t="str">
        <f>Critères!$B40</f>
        <v>7.1</v>
      </c>
      <c r="C46" s="32" t="str">
        <f>Critères!$A40</f>
        <v>SCRIPTS</v>
      </c>
      <c r="D46" s="32" t="str">
        <f>'P01'!$D41</f>
        <v>C</v>
      </c>
      <c r="E46" s="32" t="str">
        <f>'P02'!$D41</f>
        <v>C</v>
      </c>
      <c r="F46" s="32" t="str">
        <f>'P03'!$D41</f>
        <v>C</v>
      </c>
      <c r="G46" s="32" t="str">
        <f>'P04'!$D41</f>
        <v>C</v>
      </c>
      <c r="H46" s="32" t="str">
        <f>'P05'!$D41</f>
        <v>C</v>
      </c>
      <c r="I46" s="32" t="str">
        <f>'P06'!$D41</f>
        <v>C</v>
      </c>
      <c r="J46" s="32" t="str">
        <f>'P07'!$D41</f>
        <v>C</v>
      </c>
      <c r="K46" s="32" t="str">
        <f>'P08'!$D41</f>
        <v>C</v>
      </c>
      <c r="L46" s="32" t="str">
        <f>'P09'!$D41</f>
        <v>C</v>
      </c>
      <c r="M46" s="32" t="str">
        <f>'P10'!$D41</f>
        <v>C</v>
      </c>
      <c r="N46" s="32" t="str">
        <f>'P11'!$D41</f>
        <v>C</v>
      </c>
      <c r="O46" s="32" t="str">
        <f>'P12'!$D41</f>
        <v>C</v>
      </c>
      <c r="P46" s="32" t="str">
        <f>'P13'!$D41</f>
        <v>C</v>
      </c>
      <c r="Q46" s="32" t="str">
        <f>'P14'!$D41</f>
        <v>C</v>
      </c>
      <c r="R46" s="32" t="str">
        <f>'P15'!$D41</f>
        <v>C</v>
      </c>
      <c r="S46" s="32" t="str">
        <f>'P16'!$D41</f>
        <v>C</v>
      </c>
      <c r="T46" s="32" t="str">
        <f>'P17'!$D41</f>
        <v>C</v>
      </c>
      <c r="U46" s="32" t="str">
        <f>'P18'!$D41</f>
        <v>C</v>
      </c>
      <c r="V46" s="32" t="str">
        <f>'P19'!$D41</f>
        <v>C</v>
      </c>
      <c r="W46" s="32" t="str">
        <f>'P20'!$D41</f>
        <v>C</v>
      </c>
      <c r="X46" s="35">
        <f>COUNTIF(D46:W46,"C")</f>
        <v>20</v>
      </c>
      <c r="Y46" s="35">
        <f>COUNTIF(D46:W46,"NC")</f>
        <v>0</v>
      </c>
      <c r="Z46" s="35">
        <f>COUNTIF(D46:W46,"NA")</f>
        <v>0</v>
      </c>
      <c r="AA46" s="35">
        <f>COUNTIF(D46:W46,"NT")</f>
        <v>0</v>
      </c>
      <c r="AB46" t="str">
        <f>IF(Y46&gt;0,"NC",IF(X46&gt;0,"C",IF(AA46&gt;0,"NT","NA")))</f>
        <v>C</v>
      </c>
    </row>
    <row r="47" spans="1:28">
      <c r="A47">
        <v>7</v>
      </c>
      <c r="B47" s="32" t="str">
        <f>Critères!$B41</f>
        <v>7.2</v>
      </c>
      <c r="C47" s="32" t="str">
        <f>Critères!$A40</f>
        <v>SCRIPTS</v>
      </c>
      <c r="D47" s="32" t="str">
        <f>'P01'!$D42</f>
        <v>C</v>
      </c>
      <c r="E47" s="32" t="str">
        <f>'P02'!$D42</f>
        <v>C</v>
      </c>
      <c r="F47" s="32" t="str">
        <f>'P03'!$D42</f>
        <v>C</v>
      </c>
      <c r="G47" s="32" t="str">
        <f>'P04'!$D42</f>
        <v>C</v>
      </c>
      <c r="H47" s="32" t="str">
        <f>'P05'!$D42</f>
        <v>C</v>
      </c>
      <c r="I47" s="32" t="str">
        <f>'P06'!$D42</f>
        <v>C</v>
      </c>
      <c r="J47" s="32" t="str">
        <f>'P07'!$D42</f>
        <v>C</v>
      </c>
      <c r="K47" s="32" t="str">
        <f>'P08'!$D42</f>
        <v>C</v>
      </c>
      <c r="L47" s="32" t="str">
        <f>'P09'!$D42</f>
        <v>C</v>
      </c>
      <c r="M47" s="32" t="str">
        <f>'P10'!$D42</f>
        <v>C</v>
      </c>
      <c r="N47" s="32" t="str">
        <f>'P11'!$D42</f>
        <v>C</v>
      </c>
      <c r="O47" s="32" t="str">
        <f>'P12'!$D42</f>
        <v>C</v>
      </c>
      <c r="P47" s="32" t="str">
        <f>'P13'!$D42</f>
        <v>C</v>
      </c>
      <c r="Q47" s="32" t="str">
        <f>'P14'!$D42</f>
        <v>C</v>
      </c>
      <c r="R47" s="32" t="str">
        <f>'P15'!$D42</f>
        <v>C</v>
      </c>
      <c r="S47" s="32" t="str">
        <f>'P16'!$D42</f>
        <v>C</v>
      </c>
      <c r="T47" s="32" t="str">
        <f>'P17'!$D42</f>
        <v>C</v>
      </c>
      <c r="U47" s="32" t="str">
        <f>'P18'!$D42</f>
        <v>C</v>
      </c>
      <c r="V47" s="32" t="str">
        <f>'P19'!$D42</f>
        <v>C</v>
      </c>
      <c r="W47" s="32" t="str">
        <f>'P20'!$D42</f>
        <v>C</v>
      </c>
      <c r="X47" s="35">
        <f>COUNTIF(D47:W47,"C")</f>
        <v>20</v>
      </c>
      <c r="Y47" s="35">
        <f>COUNTIF(D47:W47,"NC")</f>
        <v>0</v>
      </c>
      <c r="Z47" s="35">
        <f>COUNTIF(D47:W47,"NA")</f>
        <v>0</v>
      </c>
      <c r="AA47" s="35">
        <f>COUNTIF(D47:W47,"NT")</f>
        <v>0</v>
      </c>
      <c r="AB47" t="str">
        <f>IF(Y47&gt;0,"NC",IF(X47&gt;0,"C",IF(AA47&gt;0,"NT","NA")))</f>
        <v>C</v>
      </c>
    </row>
    <row r="48" spans="1:28">
      <c r="A48">
        <v>7</v>
      </c>
      <c r="B48" s="32" t="str">
        <f>Critères!$B42</f>
        <v>7.3</v>
      </c>
      <c r="C48" s="32" t="str">
        <f>Critères!$A40</f>
        <v>SCRIPTS</v>
      </c>
      <c r="D48" s="32" t="str">
        <f>'P01'!$D43</f>
        <v>C</v>
      </c>
      <c r="E48" s="32" t="str">
        <f>'P02'!$D43</f>
        <v>C</v>
      </c>
      <c r="F48" s="32" t="str">
        <f>'P03'!$D43</f>
        <v>C</v>
      </c>
      <c r="G48" s="32" t="str">
        <f>'P04'!$D43</f>
        <v>C</v>
      </c>
      <c r="H48" s="32" t="str">
        <f>'P05'!$D43</f>
        <v>C</v>
      </c>
      <c r="I48" s="32" t="str">
        <f>'P06'!$D43</f>
        <v>C</v>
      </c>
      <c r="J48" s="32" t="str">
        <f>'P07'!$D43</f>
        <v>C</v>
      </c>
      <c r="K48" s="32" t="str">
        <f>'P08'!$D43</f>
        <v>C</v>
      </c>
      <c r="L48" s="32" t="str">
        <f>'P09'!$D43</f>
        <v>C</v>
      </c>
      <c r="M48" s="32" t="str">
        <f>'P10'!$D43</f>
        <v>C</v>
      </c>
      <c r="N48" s="32" t="str">
        <f>'P11'!$D43</f>
        <v>C</v>
      </c>
      <c r="O48" s="32" t="str">
        <f>'P12'!$D43</f>
        <v>C</v>
      </c>
      <c r="P48" s="32" t="str">
        <f>'P13'!$D43</f>
        <v>C</v>
      </c>
      <c r="Q48" s="32" t="str">
        <f>'P14'!$D43</f>
        <v>C</v>
      </c>
      <c r="R48" s="32" t="str">
        <f>'P15'!$D43</f>
        <v>C</v>
      </c>
      <c r="S48" s="32" t="str">
        <f>'P16'!$D43</f>
        <v>C</v>
      </c>
      <c r="T48" s="32" t="str">
        <f>'P17'!$D43</f>
        <v>C</v>
      </c>
      <c r="U48" s="32" t="str">
        <f>'P18'!$D43</f>
        <v>C</v>
      </c>
      <c r="V48" s="32" t="str">
        <f>'P19'!$D43</f>
        <v>C</v>
      </c>
      <c r="W48" s="32" t="str">
        <f>'P20'!$D43</f>
        <v>C</v>
      </c>
      <c r="X48" s="35">
        <f>COUNTIF(D48:W48,"C")</f>
        <v>20</v>
      </c>
      <c r="Y48" s="35">
        <f>COUNTIF(D48:W48,"NC")</f>
        <v>0</v>
      </c>
      <c r="Z48" s="35">
        <f>COUNTIF(D48:W48,"NA")</f>
        <v>0</v>
      </c>
      <c r="AA48" s="35">
        <f>COUNTIF(D48:W48,"NT")</f>
        <v>0</v>
      </c>
      <c r="AB48" t="str">
        <f>IF(Y48&gt;0,"NC",IF(X48&gt;0,"C",IF(AA48&gt;0,"NT","NA")))</f>
        <v>C</v>
      </c>
    </row>
    <row r="49" spans="1:28">
      <c r="A49">
        <v>7</v>
      </c>
      <c r="B49" s="32" t="str">
        <f>Critères!$B43</f>
        <v>7.4</v>
      </c>
      <c r="C49" s="32" t="str">
        <f>Critères!$A40</f>
        <v>SCRIPTS</v>
      </c>
      <c r="D49" s="32" t="str">
        <f>'P01'!$D44</f>
        <v>C</v>
      </c>
      <c r="E49" s="32" t="str">
        <f>'P02'!$D44</f>
        <v>C</v>
      </c>
      <c r="F49" s="32" t="str">
        <f>'P03'!$D44</f>
        <v>C</v>
      </c>
      <c r="G49" s="32" t="str">
        <f>'P04'!$D44</f>
        <v>C</v>
      </c>
      <c r="H49" s="32" t="str">
        <f>'P05'!$D44</f>
        <v>C</v>
      </c>
      <c r="I49" s="32" t="str">
        <f>'P06'!$D44</f>
        <v>C</v>
      </c>
      <c r="J49" s="32" t="str">
        <f>'P07'!$D44</f>
        <v>C</v>
      </c>
      <c r="K49" s="32" t="str">
        <f>'P08'!$D44</f>
        <v>C</v>
      </c>
      <c r="L49" s="32" t="str">
        <f>'P09'!$D44</f>
        <v>C</v>
      </c>
      <c r="M49" s="32" t="str">
        <f>'P10'!$D44</f>
        <v>C</v>
      </c>
      <c r="N49" s="32" t="str">
        <f>'P11'!$D44</f>
        <v>C</v>
      </c>
      <c r="O49" s="32" t="str">
        <f>'P12'!$D44</f>
        <v>C</v>
      </c>
      <c r="P49" s="32" t="str">
        <f>'P13'!$D44</f>
        <v>C</v>
      </c>
      <c r="Q49" s="32" t="str">
        <f>'P14'!$D44</f>
        <v>C</v>
      </c>
      <c r="R49" s="32" t="str">
        <f>'P15'!$D44</f>
        <v>C</v>
      </c>
      <c r="S49" s="32" t="str">
        <f>'P16'!$D44</f>
        <v>C</v>
      </c>
      <c r="T49" s="32" t="str">
        <f>'P17'!$D44</f>
        <v>C</v>
      </c>
      <c r="U49" s="32" t="str">
        <f>'P18'!$D44</f>
        <v>C</v>
      </c>
      <c r="V49" s="32" t="str">
        <f>'P19'!$D44</f>
        <v>C</v>
      </c>
      <c r="W49" s="32" t="str">
        <f>'P20'!$D44</f>
        <v>C</v>
      </c>
      <c r="X49" s="35">
        <f>COUNTIF(D49:W49,"C")</f>
        <v>20</v>
      </c>
      <c r="Y49" s="35">
        <f>COUNTIF(D49:W49,"NC")</f>
        <v>0</v>
      </c>
      <c r="Z49" s="35">
        <f>COUNTIF(D49:W49,"NA")</f>
        <v>0</v>
      </c>
      <c r="AA49" s="35">
        <f>COUNTIF(D49:W49,"NT")</f>
        <v>0</v>
      </c>
      <c r="AB49" t="str">
        <f>IF(Y49&gt;0,"NC",IF(X49&gt;0,"C",IF(AA49&gt;0,"NT","NA")))</f>
        <v>C</v>
      </c>
    </row>
    <row r="50" spans="1:28">
      <c r="A50">
        <v>7</v>
      </c>
      <c r="B50" s="32" t="str">
        <f>Critères!$B44</f>
        <v>7.5</v>
      </c>
      <c r="C50" s="32" t="str">
        <f>Critères!$A40</f>
        <v>SCRIPTS</v>
      </c>
      <c r="D50" s="32" t="str">
        <f>'P01'!$D45</f>
        <v>C</v>
      </c>
      <c r="E50" s="32" t="str">
        <f>'P02'!$D45</f>
        <v>C</v>
      </c>
      <c r="F50" s="32" t="str">
        <f>'P03'!$D45</f>
        <v>C</v>
      </c>
      <c r="G50" s="32" t="str">
        <f>'P04'!$D45</f>
        <v>C</v>
      </c>
      <c r="H50" s="32" t="str">
        <f>'P05'!$D45</f>
        <v>C</v>
      </c>
      <c r="I50" s="32" t="str">
        <f>'P06'!$D45</f>
        <v>C</v>
      </c>
      <c r="J50" s="32" t="str">
        <f>'P07'!$D45</f>
        <v>C</v>
      </c>
      <c r="K50" s="32" t="str">
        <f>'P08'!$D45</f>
        <v>C</v>
      </c>
      <c r="L50" s="32" t="str">
        <f>'P09'!$D45</f>
        <v>C</v>
      </c>
      <c r="M50" s="32" t="str">
        <f>'P10'!$D45</f>
        <v>C</v>
      </c>
      <c r="N50" s="32" t="str">
        <f>'P11'!$D45</f>
        <v>C</v>
      </c>
      <c r="O50" s="32" t="str">
        <f>'P12'!$D45</f>
        <v>C</v>
      </c>
      <c r="P50" s="32" t="str">
        <f>'P13'!$D45</f>
        <v>C</v>
      </c>
      <c r="Q50" s="32" t="str">
        <f>'P14'!$D45</f>
        <v>C</v>
      </c>
      <c r="R50" s="32" t="str">
        <f>'P15'!$D45</f>
        <v>C</v>
      </c>
      <c r="S50" s="32" t="str">
        <f>'P16'!$D45</f>
        <v>C</v>
      </c>
      <c r="T50" s="32" t="str">
        <f>'P17'!$D45</f>
        <v>C</v>
      </c>
      <c r="U50" s="32" t="str">
        <f>'P18'!$D45</f>
        <v>C</v>
      </c>
      <c r="V50" s="32" t="str">
        <f>'P19'!$D45</f>
        <v>C</v>
      </c>
      <c r="W50" s="32" t="str">
        <f>'P20'!$D45</f>
        <v>C</v>
      </c>
      <c r="X50" s="35">
        <f>COUNTIF(D50:W50,"C")</f>
        <v>20</v>
      </c>
      <c r="Y50" s="35">
        <f>COUNTIF(D50:W50,"NC")</f>
        <v>0</v>
      </c>
      <c r="Z50" s="35">
        <f>COUNTIF(D50:W50,"NA")</f>
        <v>0</v>
      </c>
      <c r="AA50" s="35">
        <f>COUNTIF(D50:W50,"NT")</f>
        <v>0</v>
      </c>
      <c r="AB50" t="str">
        <f>IF(Y50&gt;0,"NC",IF(X50&gt;0,"C",IF(AA50&gt;0,"NT","NA")))</f>
        <v>C</v>
      </c>
    </row>
    <row r="51" spans="1:28">
      <c r="A51" s="38"/>
      <c r="B51" s="39"/>
      <c r="C51" s="39"/>
      <c r="D51" s="39"/>
      <c r="E51" s="39"/>
      <c r="F51" s="39"/>
      <c r="G51" s="39"/>
      <c r="H51" s="39"/>
      <c r="I51" s="39"/>
      <c r="J51" s="39"/>
      <c r="K51" s="39"/>
      <c r="L51" s="39"/>
      <c r="M51" s="39"/>
      <c r="N51" s="39"/>
      <c r="O51" s="39"/>
      <c r="P51" s="39"/>
      <c r="Q51" s="39"/>
      <c r="R51" s="39"/>
      <c r="S51" s="39"/>
      <c r="T51" s="39"/>
      <c r="U51" s="39"/>
      <c r="V51" s="39"/>
      <c r="W51" s="39"/>
      <c r="X51" s="41">
        <f>SUM(X46:X50)</f>
        <v>100</v>
      </c>
      <c r="Y51" s="41">
        <f>SUM(Y46:Y50)</f>
        <v>0</v>
      </c>
      <c r="Z51" s="41">
        <f>SUM(Z46:Z50)</f>
        <v>0</v>
      </c>
      <c r="AA51" s="41">
        <f>SUM(AA46:AA50)</f>
        <v>0</v>
      </c>
    </row>
    <row r="52" spans="1:28">
      <c r="A52">
        <v>8</v>
      </c>
      <c r="B52" s="32" t="str">
        <f>Critères!$B45</f>
        <v>8.1</v>
      </c>
      <c r="C52" s="32" t="str">
        <f>Critères!$A45</f>
        <v>ÉLÉMENTS OBLIGATOIRES</v>
      </c>
      <c r="D52" s="32" t="str">
        <f>'P01'!$D46</f>
        <v>C</v>
      </c>
      <c r="E52" s="32" t="str">
        <f>'P02'!$D46</f>
        <v>C</v>
      </c>
      <c r="F52" s="32" t="str">
        <f>'P03'!$D46</f>
        <v>C</v>
      </c>
      <c r="G52" s="32" t="str">
        <f>'P04'!$D46</f>
        <v>C</v>
      </c>
      <c r="H52" s="32" t="str">
        <f>'P05'!$D46</f>
        <v>C</v>
      </c>
      <c r="I52" s="32" t="str">
        <f>'P06'!$D46</f>
        <v>C</v>
      </c>
      <c r="J52" s="32" t="str">
        <f>'P07'!$D46</f>
        <v>C</v>
      </c>
      <c r="K52" s="32" t="str">
        <f>'P08'!$D46</f>
        <v>C</v>
      </c>
      <c r="L52" s="32" t="str">
        <f>'P09'!$D46</f>
        <v>C</v>
      </c>
      <c r="M52" s="32" t="str">
        <f>'P10'!$D46</f>
        <v>C</v>
      </c>
      <c r="N52" s="32" t="str">
        <f>'P11'!$D46</f>
        <v>C</v>
      </c>
      <c r="O52" s="32" t="str">
        <f>'P12'!$D46</f>
        <v>C</v>
      </c>
      <c r="P52" s="32" t="str">
        <f>'P13'!$D46</f>
        <v>C</v>
      </c>
      <c r="Q52" s="32" t="str">
        <f>'P14'!$D46</f>
        <v>C</v>
      </c>
      <c r="R52" s="32" t="str">
        <f>'P15'!$D46</f>
        <v>C</v>
      </c>
      <c r="S52" s="32" t="str">
        <f>'P16'!$D46</f>
        <v>C</v>
      </c>
      <c r="T52" s="32" t="str">
        <f>'P17'!$D46</f>
        <v>C</v>
      </c>
      <c r="U52" s="32" t="str">
        <f>'P18'!$D46</f>
        <v>C</v>
      </c>
      <c r="V52" s="32" t="str">
        <f>'P19'!$D46</f>
        <v>C</v>
      </c>
      <c r="W52" s="32" t="str">
        <f>'P20'!$D46</f>
        <v>C</v>
      </c>
      <c r="X52" s="35">
        <f t="shared" ref="X52:X61" si="15">COUNTIF(D52:W52,"C")</f>
        <v>20</v>
      </c>
      <c r="Y52" s="35">
        <f t="shared" ref="Y52:Y61" si="16">COUNTIF(D52:W52,"NC")</f>
        <v>0</v>
      </c>
      <c r="Z52" s="35">
        <f t="shared" ref="Z52:Z61" si="17">COUNTIF(D52:W52,"NA")</f>
        <v>0</v>
      </c>
      <c r="AA52" s="35">
        <f t="shared" ref="AA52:AA61" si="18">COUNTIF(D52:W52,"NT")</f>
        <v>0</v>
      </c>
      <c r="AB52" t="str">
        <f t="shared" ref="AB52:AB61" si="19">IF(Y52&gt;0,"NC",IF(X52&gt;0,"C",IF(AA52&gt;0,"NT","NA")))</f>
        <v>C</v>
      </c>
    </row>
    <row r="53" spans="1:28">
      <c r="A53">
        <v>8</v>
      </c>
      <c r="B53" s="32" t="str">
        <f>Critères!$B46</f>
        <v>8.2</v>
      </c>
      <c r="C53" s="32" t="str">
        <f>Critères!$A45</f>
        <v>ÉLÉMENTS OBLIGATOIRES</v>
      </c>
      <c r="D53" s="32" t="str">
        <f>'P01'!$D47</f>
        <v>C</v>
      </c>
      <c r="E53" s="32" t="str">
        <f>'P02'!$D47</f>
        <v>C</v>
      </c>
      <c r="F53" s="32" t="str">
        <f>'P03'!$D47</f>
        <v>C</v>
      </c>
      <c r="G53" s="32" t="str">
        <f>'P04'!$D47</f>
        <v>C</v>
      </c>
      <c r="H53" s="32" t="str">
        <f>'P05'!$D47</f>
        <v>C</v>
      </c>
      <c r="I53" s="32" t="str">
        <f>'P06'!$D47</f>
        <v>C</v>
      </c>
      <c r="J53" s="32" t="str">
        <f>'P07'!$D47</f>
        <v>C</v>
      </c>
      <c r="K53" s="32" t="str">
        <f>'P08'!$D47</f>
        <v>C</v>
      </c>
      <c r="L53" s="32" t="str">
        <f>'P09'!$D47</f>
        <v>C</v>
      </c>
      <c r="M53" s="32" t="str">
        <f>'P10'!$D47</f>
        <v>C</v>
      </c>
      <c r="N53" s="32" t="str">
        <f>'P11'!$D47</f>
        <v>C</v>
      </c>
      <c r="O53" s="32" t="str">
        <f>'P12'!$D47</f>
        <v>C</v>
      </c>
      <c r="P53" s="32" t="str">
        <f>'P13'!$D47</f>
        <v>C</v>
      </c>
      <c r="Q53" s="32" t="str">
        <f>'P14'!$D47</f>
        <v>C</v>
      </c>
      <c r="R53" s="32" t="str">
        <f>'P15'!$D47</f>
        <v>C</v>
      </c>
      <c r="S53" s="32" t="str">
        <f>'P16'!$D47</f>
        <v>C</v>
      </c>
      <c r="T53" s="32" t="str">
        <f>'P17'!$D47</f>
        <v>C</v>
      </c>
      <c r="U53" s="32" t="str">
        <f>'P18'!$D47</f>
        <v>C</v>
      </c>
      <c r="V53" s="32" t="str">
        <f>'P19'!$D47</f>
        <v>C</v>
      </c>
      <c r="W53" s="32" t="str">
        <f>'P20'!$D47</f>
        <v>C</v>
      </c>
      <c r="X53" s="35">
        <f t="shared" si="15"/>
        <v>20</v>
      </c>
      <c r="Y53" s="35">
        <f t="shared" si="16"/>
        <v>0</v>
      </c>
      <c r="Z53" s="35">
        <f t="shared" si="17"/>
        <v>0</v>
      </c>
      <c r="AA53" s="35">
        <f t="shared" si="18"/>
        <v>0</v>
      </c>
      <c r="AB53" t="str">
        <f t="shared" si="19"/>
        <v>C</v>
      </c>
    </row>
    <row r="54" spans="1:28">
      <c r="A54">
        <v>8</v>
      </c>
      <c r="B54" s="32" t="str">
        <f>Critères!$B47</f>
        <v>8.3</v>
      </c>
      <c r="C54" s="32" t="str">
        <f>Critères!$A45</f>
        <v>ÉLÉMENTS OBLIGATOIRES</v>
      </c>
      <c r="D54" s="32" t="str">
        <f>'P01'!$D48</f>
        <v>C</v>
      </c>
      <c r="E54" s="32" t="str">
        <f>'P02'!$D48</f>
        <v>C</v>
      </c>
      <c r="F54" s="32" t="str">
        <f>'P03'!$D48</f>
        <v>C</v>
      </c>
      <c r="G54" s="32" t="str">
        <f>'P04'!$D48</f>
        <v>C</v>
      </c>
      <c r="H54" s="32" t="str">
        <f>'P05'!$D48</f>
        <v>C</v>
      </c>
      <c r="I54" s="32" t="str">
        <f>'P06'!$D48</f>
        <v>C</v>
      </c>
      <c r="J54" s="32" t="str">
        <f>'P07'!$D48</f>
        <v>C</v>
      </c>
      <c r="K54" s="32" t="str">
        <f>'P08'!$D48</f>
        <v>C</v>
      </c>
      <c r="L54" s="32" t="str">
        <f>'P09'!$D48</f>
        <v>C</v>
      </c>
      <c r="M54" s="32" t="str">
        <f>'P10'!$D48</f>
        <v>C</v>
      </c>
      <c r="N54" s="32" t="str">
        <f>'P11'!$D48</f>
        <v>C</v>
      </c>
      <c r="O54" s="32" t="str">
        <f>'P12'!$D48</f>
        <v>C</v>
      </c>
      <c r="P54" s="32" t="str">
        <f>'P13'!$D48</f>
        <v>C</v>
      </c>
      <c r="Q54" s="32" t="str">
        <f>'P14'!$D48</f>
        <v>C</v>
      </c>
      <c r="R54" s="32" t="str">
        <f>'P15'!$D48</f>
        <v>C</v>
      </c>
      <c r="S54" s="32" t="str">
        <f>'P16'!$D48</f>
        <v>C</v>
      </c>
      <c r="T54" s="32" t="str">
        <f>'P17'!$D48</f>
        <v>C</v>
      </c>
      <c r="U54" s="32" t="str">
        <f>'P18'!$D48</f>
        <v>C</v>
      </c>
      <c r="V54" s="32" t="str">
        <f>'P19'!$D48</f>
        <v>C</v>
      </c>
      <c r="W54" s="32" t="str">
        <f>'P20'!$D48</f>
        <v>C</v>
      </c>
      <c r="X54" s="35">
        <f t="shared" si="15"/>
        <v>20</v>
      </c>
      <c r="Y54" s="35">
        <f t="shared" si="16"/>
        <v>0</v>
      </c>
      <c r="Z54" s="35">
        <f t="shared" si="17"/>
        <v>0</v>
      </c>
      <c r="AA54" s="35">
        <f t="shared" si="18"/>
        <v>0</v>
      </c>
      <c r="AB54" t="str">
        <f t="shared" si="19"/>
        <v>C</v>
      </c>
    </row>
    <row r="55" spans="1:28">
      <c r="A55">
        <v>8</v>
      </c>
      <c r="B55" s="32" t="str">
        <f>Critères!$B48</f>
        <v>8.4</v>
      </c>
      <c r="C55" s="32" t="str">
        <f>Critères!$A45</f>
        <v>ÉLÉMENTS OBLIGATOIRES</v>
      </c>
      <c r="D55" s="32" t="str">
        <f>'P01'!$D49</f>
        <v>C</v>
      </c>
      <c r="E55" s="32" t="str">
        <f>'P02'!$D49</f>
        <v>C</v>
      </c>
      <c r="F55" s="32" t="str">
        <f>'P03'!$D49</f>
        <v>C</v>
      </c>
      <c r="G55" s="32" t="str">
        <f>'P04'!$D49</f>
        <v>C</v>
      </c>
      <c r="H55" s="32" t="str">
        <f>'P05'!$D49</f>
        <v>C</v>
      </c>
      <c r="I55" s="32" t="str">
        <f>'P06'!$D49</f>
        <v>C</v>
      </c>
      <c r="J55" s="32" t="str">
        <f>'P07'!$D49</f>
        <v>C</v>
      </c>
      <c r="K55" s="32" t="str">
        <f>'P08'!$D49</f>
        <v>C</v>
      </c>
      <c r="L55" s="32" t="str">
        <f>'P09'!$D49</f>
        <v>C</v>
      </c>
      <c r="M55" s="32" t="str">
        <f>'P10'!$D49</f>
        <v>C</v>
      </c>
      <c r="N55" s="32" t="str">
        <f>'P11'!$D49</f>
        <v>C</v>
      </c>
      <c r="O55" s="32" t="str">
        <f>'P12'!$D49</f>
        <v>C</v>
      </c>
      <c r="P55" s="32" t="str">
        <f>'P13'!$D49</f>
        <v>C</v>
      </c>
      <c r="Q55" s="32" t="str">
        <f>'P14'!$D49</f>
        <v>C</v>
      </c>
      <c r="R55" s="32" t="str">
        <f>'P15'!$D49</f>
        <v>C</v>
      </c>
      <c r="S55" s="32" t="str">
        <f>'P16'!$D49</f>
        <v>C</v>
      </c>
      <c r="T55" s="32" t="str">
        <f>'P17'!$D49</f>
        <v>C</v>
      </c>
      <c r="U55" s="32" t="str">
        <f>'P18'!$D49</f>
        <v>C</v>
      </c>
      <c r="V55" s="32" t="str">
        <f>'P19'!$D49</f>
        <v>C</v>
      </c>
      <c r="W55" s="32" t="str">
        <f>'P20'!$D49</f>
        <v>C</v>
      </c>
      <c r="X55" s="35">
        <f t="shared" si="15"/>
        <v>20</v>
      </c>
      <c r="Y55" s="35">
        <f t="shared" si="16"/>
        <v>0</v>
      </c>
      <c r="Z55" s="35">
        <f t="shared" si="17"/>
        <v>0</v>
      </c>
      <c r="AA55" s="35">
        <f t="shared" si="18"/>
        <v>0</v>
      </c>
      <c r="AB55" t="str">
        <f t="shared" si="19"/>
        <v>C</v>
      </c>
    </row>
    <row r="56" spans="1:28">
      <c r="A56">
        <v>8</v>
      </c>
      <c r="B56" s="32" t="str">
        <f>Critères!$B49</f>
        <v>8.5</v>
      </c>
      <c r="C56" s="32" t="str">
        <f>Critères!$A45</f>
        <v>ÉLÉMENTS OBLIGATOIRES</v>
      </c>
      <c r="D56" s="32" t="str">
        <f>'P01'!$D50</f>
        <v>C</v>
      </c>
      <c r="E56" s="32" t="str">
        <f>'P02'!$D50</f>
        <v>C</v>
      </c>
      <c r="F56" s="32" t="str">
        <f>'P03'!$D50</f>
        <v>C</v>
      </c>
      <c r="G56" s="32" t="str">
        <f>'P04'!$D50</f>
        <v>C</v>
      </c>
      <c r="H56" s="32" t="str">
        <f>'P05'!$D50</f>
        <v>C</v>
      </c>
      <c r="I56" s="32" t="str">
        <f>'P06'!$D50</f>
        <v>C</v>
      </c>
      <c r="J56" s="32" t="str">
        <f>'P07'!$D50</f>
        <v>C</v>
      </c>
      <c r="K56" s="32" t="str">
        <f>'P08'!$D50</f>
        <v>C</v>
      </c>
      <c r="L56" s="32" t="str">
        <f>'P09'!$D50</f>
        <v>C</v>
      </c>
      <c r="M56" s="32" t="str">
        <f>'P10'!$D50</f>
        <v>C</v>
      </c>
      <c r="N56" s="32" t="str">
        <f>'P11'!$D50</f>
        <v>C</v>
      </c>
      <c r="O56" s="32" t="str">
        <f>'P12'!$D50</f>
        <v>C</v>
      </c>
      <c r="P56" s="32" t="str">
        <f>'P13'!$D50</f>
        <v>C</v>
      </c>
      <c r="Q56" s="32" t="str">
        <f>'P14'!$D50</f>
        <v>C</v>
      </c>
      <c r="R56" s="32" t="str">
        <f>'P15'!$D50</f>
        <v>C</v>
      </c>
      <c r="S56" s="32" t="str">
        <f>'P16'!$D50</f>
        <v>C</v>
      </c>
      <c r="T56" s="32" t="str">
        <f>'P17'!$D50</f>
        <v>C</v>
      </c>
      <c r="U56" s="32" t="str">
        <f>'P18'!$D50</f>
        <v>C</v>
      </c>
      <c r="V56" s="32" t="str">
        <f>'P19'!$D50</f>
        <v>C</v>
      </c>
      <c r="W56" s="32" t="str">
        <f>'P20'!$D50</f>
        <v>C</v>
      </c>
      <c r="X56" s="35">
        <f t="shared" si="15"/>
        <v>20</v>
      </c>
      <c r="Y56" s="35">
        <f t="shared" si="16"/>
        <v>0</v>
      </c>
      <c r="Z56" s="35">
        <f t="shared" si="17"/>
        <v>0</v>
      </c>
      <c r="AA56" s="35">
        <f t="shared" si="18"/>
        <v>0</v>
      </c>
      <c r="AB56" t="str">
        <f t="shared" si="19"/>
        <v>C</v>
      </c>
    </row>
    <row r="57" spans="1:28">
      <c r="A57">
        <v>8</v>
      </c>
      <c r="B57" s="32" t="str">
        <f>Critères!$B50</f>
        <v>8.6</v>
      </c>
      <c r="C57" s="32" t="str">
        <f>Critères!$A45</f>
        <v>ÉLÉMENTS OBLIGATOIRES</v>
      </c>
      <c r="D57" s="32" t="str">
        <f>'P01'!$D51</f>
        <v>C</v>
      </c>
      <c r="E57" s="32" t="str">
        <f>'P02'!$D51</f>
        <v>C</v>
      </c>
      <c r="F57" s="32" t="str">
        <f>'P03'!$D51</f>
        <v>C</v>
      </c>
      <c r="G57" s="32" t="str">
        <f>'P04'!$D51</f>
        <v>C</v>
      </c>
      <c r="H57" s="32" t="str">
        <f>'P05'!$D51</f>
        <v>C</v>
      </c>
      <c r="I57" s="32" t="str">
        <f>'P06'!$D51</f>
        <v>C</v>
      </c>
      <c r="J57" s="32" t="str">
        <f>'P07'!$D51</f>
        <v>C</v>
      </c>
      <c r="K57" s="32" t="str">
        <f>'P08'!$D51</f>
        <v>C</v>
      </c>
      <c r="L57" s="32" t="str">
        <f>'P09'!$D51</f>
        <v>C</v>
      </c>
      <c r="M57" s="32" t="str">
        <f>'P10'!$D51</f>
        <v>C</v>
      </c>
      <c r="N57" s="32" t="str">
        <f>'P11'!$D51</f>
        <v>C</v>
      </c>
      <c r="O57" s="32" t="str">
        <f>'P12'!$D51</f>
        <v>C</v>
      </c>
      <c r="P57" s="32" t="str">
        <f>'P13'!$D51</f>
        <v>C</v>
      </c>
      <c r="Q57" s="32" t="str">
        <f>'P14'!$D51</f>
        <v>C</v>
      </c>
      <c r="R57" s="32" t="str">
        <f>'P15'!$D51</f>
        <v>C</v>
      </c>
      <c r="S57" s="32" t="str">
        <f>'P16'!$D51</f>
        <v>C</v>
      </c>
      <c r="T57" s="32" t="str">
        <f>'P17'!$D51</f>
        <v>C</v>
      </c>
      <c r="U57" s="32" t="str">
        <f>'P18'!$D51</f>
        <v>C</v>
      </c>
      <c r="V57" s="32" t="str">
        <f>'P19'!$D51</f>
        <v>C</v>
      </c>
      <c r="W57" s="32" t="str">
        <f>'P20'!$D51</f>
        <v>C</v>
      </c>
      <c r="X57" s="35">
        <f t="shared" si="15"/>
        <v>20</v>
      </c>
      <c r="Y57" s="35">
        <f t="shared" si="16"/>
        <v>0</v>
      </c>
      <c r="Z57" s="35">
        <f t="shared" si="17"/>
        <v>0</v>
      </c>
      <c r="AA57" s="35">
        <f t="shared" si="18"/>
        <v>0</v>
      </c>
      <c r="AB57" t="str">
        <f t="shared" si="19"/>
        <v>C</v>
      </c>
    </row>
    <row r="58" spans="1:28">
      <c r="A58">
        <v>8</v>
      </c>
      <c r="B58" s="32" t="str">
        <f>Critères!$B51</f>
        <v>8.7</v>
      </c>
      <c r="C58" s="32" t="str">
        <f>Critères!$A45</f>
        <v>ÉLÉMENTS OBLIGATOIRES</v>
      </c>
      <c r="D58" s="32" t="str">
        <f>'P01'!$D52</f>
        <v>C</v>
      </c>
      <c r="E58" s="32" t="str">
        <f>'P02'!$D52</f>
        <v>C</v>
      </c>
      <c r="F58" s="32" t="str">
        <f>'P03'!$D52</f>
        <v>C</v>
      </c>
      <c r="G58" s="32" t="str">
        <f>'P04'!$D52</f>
        <v>C</v>
      </c>
      <c r="H58" s="32" t="str">
        <f>'P05'!$D52</f>
        <v>C</v>
      </c>
      <c r="I58" s="32" t="str">
        <f>'P06'!$D52</f>
        <v>C</v>
      </c>
      <c r="J58" s="32" t="str">
        <f>'P07'!$D52</f>
        <v>C</v>
      </c>
      <c r="K58" s="32" t="str">
        <f>'P08'!$D52</f>
        <v>C</v>
      </c>
      <c r="L58" s="32" t="str">
        <f>'P09'!$D52</f>
        <v>C</v>
      </c>
      <c r="M58" s="32" t="str">
        <f>'P10'!$D52</f>
        <v>C</v>
      </c>
      <c r="N58" s="32" t="str">
        <f>'P11'!$D52</f>
        <v>C</v>
      </c>
      <c r="O58" s="32" t="str">
        <f>'P12'!$D52</f>
        <v>C</v>
      </c>
      <c r="P58" s="32" t="str">
        <f>'P13'!$D52</f>
        <v>C</v>
      </c>
      <c r="Q58" s="32" t="str">
        <f>'P14'!$D52</f>
        <v>C</v>
      </c>
      <c r="R58" s="32" t="str">
        <f>'P15'!$D52</f>
        <v>C</v>
      </c>
      <c r="S58" s="32" t="str">
        <f>'P16'!$D52</f>
        <v>C</v>
      </c>
      <c r="T58" s="32" t="str">
        <f>'P17'!$D52</f>
        <v>C</v>
      </c>
      <c r="U58" s="32" t="str">
        <f>'P18'!$D52</f>
        <v>C</v>
      </c>
      <c r="V58" s="32" t="str">
        <f>'P19'!$D52</f>
        <v>C</v>
      </c>
      <c r="W58" s="32" t="str">
        <f>'P20'!$D52</f>
        <v>C</v>
      </c>
      <c r="X58" s="35">
        <f t="shared" si="15"/>
        <v>20</v>
      </c>
      <c r="Y58" s="35">
        <f t="shared" si="16"/>
        <v>0</v>
      </c>
      <c r="Z58" s="35">
        <f t="shared" si="17"/>
        <v>0</v>
      </c>
      <c r="AA58" s="35">
        <f t="shared" si="18"/>
        <v>0</v>
      </c>
      <c r="AB58" t="str">
        <f t="shared" si="19"/>
        <v>C</v>
      </c>
    </row>
    <row r="59" spans="1:28">
      <c r="A59">
        <v>8</v>
      </c>
      <c r="B59" s="32" t="str">
        <f>Critères!$B52</f>
        <v>8.8</v>
      </c>
      <c r="C59" s="32" t="str">
        <f>Critères!$A45</f>
        <v>ÉLÉMENTS OBLIGATOIRES</v>
      </c>
      <c r="D59" s="32" t="str">
        <f>'P01'!$D53</f>
        <v>C</v>
      </c>
      <c r="E59" s="32" t="str">
        <f>'P02'!$D53</f>
        <v>C</v>
      </c>
      <c r="F59" s="32" t="str">
        <f>'P03'!$D53</f>
        <v>C</v>
      </c>
      <c r="G59" s="32" t="str">
        <f>'P04'!$D53</f>
        <v>C</v>
      </c>
      <c r="H59" s="32" t="str">
        <f>'P05'!$D53</f>
        <v>C</v>
      </c>
      <c r="I59" s="32" t="str">
        <f>'P06'!$D53</f>
        <v>C</v>
      </c>
      <c r="J59" s="32" t="str">
        <f>'P07'!$D53</f>
        <v>C</v>
      </c>
      <c r="K59" s="32" t="str">
        <f>'P08'!$D53</f>
        <v>C</v>
      </c>
      <c r="L59" s="32" t="str">
        <f>'P09'!$D53</f>
        <v>C</v>
      </c>
      <c r="M59" s="32" t="str">
        <f>'P10'!$D53</f>
        <v>C</v>
      </c>
      <c r="N59" s="32" t="str">
        <f>'P11'!$D53</f>
        <v>C</v>
      </c>
      <c r="O59" s="32" t="str">
        <f>'P12'!$D53</f>
        <v>C</v>
      </c>
      <c r="P59" s="32" t="str">
        <f>'P13'!$D53</f>
        <v>C</v>
      </c>
      <c r="Q59" s="32" t="str">
        <f>'P14'!$D53</f>
        <v>C</v>
      </c>
      <c r="R59" s="32" t="str">
        <f>'P15'!$D53</f>
        <v>C</v>
      </c>
      <c r="S59" s="32" t="str">
        <f>'P16'!$D53</f>
        <v>C</v>
      </c>
      <c r="T59" s="32" t="str">
        <f>'P17'!$D53</f>
        <v>C</v>
      </c>
      <c r="U59" s="32" t="str">
        <f>'P18'!$D53</f>
        <v>C</v>
      </c>
      <c r="V59" s="32" t="str">
        <f>'P19'!$D53</f>
        <v>C</v>
      </c>
      <c r="W59" s="32" t="str">
        <f>'P20'!$D53</f>
        <v>C</v>
      </c>
      <c r="X59" s="35">
        <f t="shared" si="15"/>
        <v>20</v>
      </c>
      <c r="Y59" s="35">
        <f t="shared" si="16"/>
        <v>0</v>
      </c>
      <c r="Z59" s="35">
        <f t="shared" si="17"/>
        <v>0</v>
      </c>
      <c r="AA59" s="35">
        <f t="shared" si="18"/>
        <v>0</v>
      </c>
      <c r="AB59" t="str">
        <f t="shared" si="19"/>
        <v>C</v>
      </c>
    </row>
    <row r="60" spans="1:28">
      <c r="A60">
        <v>8</v>
      </c>
      <c r="B60" s="32" t="str">
        <f>Critères!$B53</f>
        <v>8.9</v>
      </c>
      <c r="C60" s="32" t="str">
        <f>Critères!$A45</f>
        <v>ÉLÉMENTS OBLIGATOIRES</v>
      </c>
      <c r="D60" s="32" t="str">
        <f>'P01'!$D54</f>
        <v>C</v>
      </c>
      <c r="E60" s="32" t="str">
        <f>'P02'!$D54</f>
        <v>C</v>
      </c>
      <c r="F60" s="32" t="str">
        <f>'P03'!$D54</f>
        <v>C</v>
      </c>
      <c r="G60" s="32" t="str">
        <f>'P04'!$D54</f>
        <v>C</v>
      </c>
      <c r="H60" s="32" t="str">
        <f>'P05'!$D54</f>
        <v>C</v>
      </c>
      <c r="I60" s="32" t="str">
        <f>'P06'!$D54</f>
        <v>C</v>
      </c>
      <c r="J60" s="32" t="str">
        <f>'P07'!$D54</f>
        <v>C</v>
      </c>
      <c r="K60" s="32" t="str">
        <f>'P08'!$D54</f>
        <v>C</v>
      </c>
      <c r="L60" s="32" t="str">
        <f>'P09'!$D54</f>
        <v>C</v>
      </c>
      <c r="M60" s="32" t="str">
        <f>'P10'!$D54</f>
        <v>C</v>
      </c>
      <c r="N60" s="32" t="str">
        <f>'P11'!$D54</f>
        <v>C</v>
      </c>
      <c r="O60" s="32" t="str">
        <f>'P12'!$D54</f>
        <v>C</v>
      </c>
      <c r="P60" s="32" t="str">
        <f>'P13'!$D54</f>
        <v>C</v>
      </c>
      <c r="Q60" s="32" t="str">
        <f>'P14'!$D54</f>
        <v>C</v>
      </c>
      <c r="R60" s="32" t="str">
        <f>'P15'!$D54</f>
        <v>C</v>
      </c>
      <c r="S60" s="32" t="str">
        <f>'P16'!$D54</f>
        <v>C</v>
      </c>
      <c r="T60" s="32" t="str">
        <f>'P17'!$D54</f>
        <v>C</v>
      </c>
      <c r="U60" s="32" t="str">
        <f>'P18'!$D54</f>
        <v>C</v>
      </c>
      <c r="V60" s="32" t="str">
        <f>'P19'!$D54</f>
        <v>C</v>
      </c>
      <c r="W60" s="32" t="str">
        <f>'P20'!$D54</f>
        <v>C</v>
      </c>
      <c r="X60" s="35">
        <f t="shared" si="15"/>
        <v>20</v>
      </c>
      <c r="Y60" s="35">
        <f t="shared" si="16"/>
        <v>0</v>
      </c>
      <c r="Z60" s="35">
        <f t="shared" si="17"/>
        <v>0</v>
      </c>
      <c r="AA60" s="35">
        <f t="shared" si="18"/>
        <v>0</v>
      </c>
      <c r="AB60" t="str">
        <f t="shared" si="19"/>
        <v>C</v>
      </c>
    </row>
    <row r="61" spans="1:28">
      <c r="A61">
        <v>8</v>
      </c>
      <c r="B61" s="32" t="str">
        <f>Critères!$B54</f>
        <v>8.10</v>
      </c>
      <c r="C61" s="32" t="str">
        <f>Critères!$A45</f>
        <v>ÉLÉMENTS OBLIGATOIRES</v>
      </c>
      <c r="D61" s="32" t="str">
        <f>'P01'!$D55</f>
        <v>NA</v>
      </c>
      <c r="E61" s="32" t="str">
        <f>'P02'!$D55</f>
        <v>NA</v>
      </c>
      <c r="F61" s="32" t="str">
        <f>'P03'!$D55</f>
        <v>NA</v>
      </c>
      <c r="G61" s="32" t="str">
        <f>'P04'!$D55</f>
        <v>NA</v>
      </c>
      <c r="H61" s="32" t="str">
        <f>'P05'!$D55</f>
        <v>NA</v>
      </c>
      <c r="I61" s="32" t="str">
        <f>'P06'!$D55</f>
        <v>NA</v>
      </c>
      <c r="J61" s="32" t="str">
        <f>'P07'!$D55</f>
        <v>NA</v>
      </c>
      <c r="K61" s="32" t="str">
        <f>'P08'!$D55</f>
        <v>NA</v>
      </c>
      <c r="L61" s="32" t="str">
        <f>'P09'!$D55</f>
        <v>NA</v>
      </c>
      <c r="M61" s="32" t="str">
        <f>'P10'!$D55</f>
        <v>NA</v>
      </c>
      <c r="N61" s="32" t="str">
        <f>'P11'!$D55</f>
        <v>NA</v>
      </c>
      <c r="O61" s="32" t="str">
        <f>'P12'!$D55</f>
        <v>NA</v>
      </c>
      <c r="P61" s="32" t="str">
        <f>'P13'!$D55</f>
        <v>NA</v>
      </c>
      <c r="Q61" s="32" t="str">
        <f>'P14'!$D55</f>
        <v>NA</v>
      </c>
      <c r="R61" s="32" t="str">
        <f>'P15'!$D55</f>
        <v>NA</v>
      </c>
      <c r="S61" s="32" t="str">
        <f>'P16'!$D55</f>
        <v>NA</v>
      </c>
      <c r="T61" s="32" t="str">
        <f>'P17'!$D55</f>
        <v>NA</v>
      </c>
      <c r="U61" s="32" t="str">
        <f>'P18'!$D55</f>
        <v>NA</v>
      </c>
      <c r="V61" s="32" t="str">
        <f>'P19'!$D55</f>
        <v>NA</v>
      </c>
      <c r="W61" s="32" t="str">
        <f>'P20'!$D55</f>
        <v>NA</v>
      </c>
      <c r="X61" s="35">
        <f t="shared" si="15"/>
        <v>0</v>
      </c>
      <c r="Y61" s="35">
        <f t="shared" si="16"/>
        <v>0</v>
      </c>
      <c r="Z61" s="35">
        <f t="shared" si="17"/>
        <v>20</v>
      </c>
      <c r="AA61" s="35">
        <f t="shared" si="18"/>
        <v>0</v>
      </c>
      <c r="AB61" t="str">
        <f t="shared" si="19"/>
        <v>NA</v>
      </c>
    </row>
    <row r="62" spans="1:28">
      <c r="A62" s="38"/>
      <c r="B62" s="39"/>
      <c r="C62" s="39"/>
      <c r="D62" s="39"/>
      <c r="E62" s="39"/>
      <c r="F62" s="39"/>
      <c r="G62" s="39"/>
      <c r="H62" s="39"/>
      <c r="I62" s="39"/>
      <c r="J62" s="39"/>
      <c r="K62" s="39"/>
      <c r="L62" s="39"/>
      <c r="M62" s="39"/>
      <c r="N62" s="39"/>
      <c r="O62" s="39"/>
      <c r="P62" s="39"/>
      <c r="Q62" s="39"/>
      <c r="R62" s="39"/>
      <c r="S62" s="39"/>
      <c r="T62" s="39"/>
      <c r="U62" s="39"/>
      <c r="V62" s="39"/>
      <c r="W62" s="39"/>
      <c r="X62" s="40">
        <f>SUM(X52:X61)</f>
        <v>180</v>
      </c>
      <c r="Y62" s="40">
        <f>SUM(Y52:Y61)</f>
        <v>0</v>
      </c>
      <c r="Z62" s="40">
        <f>SUM(Z52:Z61)</f>
        <v>20</v>
      </c>
      <c r="AA62" s="40">
        <f>SUM(AA52:AA61)</f>
        <v>0</v>
      </c>
    </row>
    <row r="63" spans="1:28">
      <c r="A63">
        <v>9</v>
      </c>
      <c r="B63" s="32" t="str">
        <f>Critères!$B55</f>
        <v>9.1</v>
      </c>
      <c r="C63" s="32" t="str">
        <f>Critères!$A55</f>
        <v>STRUCTURATION</v>
      </c>
      <c r="D63" s="32" t="str">
        <f>'P01'!$D56</f>
        <v>C</v>
      </c>
      <c r="E63" s="32" t="str">
        <f>'P02'!$D56</f>
        <v>C</v>
      </c>
      <c r="F63" s="32" t="str">
        <f>'P03'!$D56</f>
        <v>C</v>
      </c>
      <c r="G63" s="32" t="str">
        <f>'P04'!$D56</f>
        <v>C</v>
      </c>
      <c r="H63" s="32" t="str">
        <f>'P05'!$D56</f>
        <v>C</v>
      </c>
      <c r="I63" s="32" t="str">
        <f>'P06'!$D56</f>
        <v>C</v>
      </c>
      <c r="J63" s="32" t="str">
        <f>'P07'!$D56</f>
        <v>C</v>
      </c>
      <c r="K63" s="32" t="str">
        <f>'P08'!$D56</f>
        <v>C</v>
      </c>
      <c r="L63" s="32" t="str">
        <f>'P09'!$D56</f>
        <v>C</v>
      </c>
      <c r="M63" s="32" t="str">
        <f>'P10'!$D56</f>
        <v>C</v>
      </c>
      <c r="N63" s="32" t="str">
        <f>'P11'!$D56</f>
        <v>C</v>
      </c>
      <c r="O63" s="32" t="str">
        <f>'P12'!$D56</f>
        <v>C</v>
      </c>
      <c r="P63" s="32" t="str">
        <f>'P13'!$D56</f>
        <v>C</v>
      </c>
      <c r="Q63" s="32" t="str">
        <f>'P14'!$D56</f>
        <v>C</v>
      </c>
      <c r="R63" s="32" t="str">
        <f>'P15'!$D56</f>
        <v>C</v>
      </c>
      <c r="S63" s="32" t="str">
        <f>'P16'!$D56</f>
        <v>C</v>
      </c>
      <c r="T63" s="32" t="str">
        <f>'P17'!$D56</f>
        <v>C</v>
      </c>
      <c r="U63" s="32" t="str">
        <f>'P18'!$D56</f>
        <v>C</v>
      </c>
      <c r="V63" s="32" t="str">
        <f>'P19'!$D56</f>
        <v>C</v>
      </c>
      <c r="W63" s="32" t="str">
        <f>'P20'!$D56</f>
        <v>C</v>
      </c>
      <c r="X63" s="35">
        <f>COUNTIF(D63:W63,"C")</f>
        <v>20</v>
      </c>
      <c r="Y63" s="35">
        <f>COUNTIF(D63:W63,"NC")</f>
        <v>0</v>
      </c>
      <c r="Z63" s="35">
        <f>COUNTIF(D63:W63,"NA")</f>
        <v>0</v>
      </c>
      <c r="AA63" s="35">
        <f>COUNTIF(D63:W63,"NT")</f>
        <v>0</v>
      </c>
      <c r="AB63" t="str">
        <f>IF(Y63&gt;0,"NC",IF(X63&gt;0,"C",IF(AA63&gt;0,"NT","NA")))</f>
        <v>C</v>
      </c>
    </row>
    <row r="64" spans="1:28">
      <c r="A64">
        <v>9</v>
      </c>
      <c r="B64" s="32" t="str">
        <f>Critères!$B56</f>
        <v>9.2</v>
      </c>
      <c r="C64" s="32" t="str">
        <f>Critères!$A55</f>
        <v>STRUCTURATION</v>
      </c>
      <c r="D64" s="32" t="str">
        <f>'P01'!$D57</f>
        <v>C</v>
      </c>
      <c r="E64" s="32" t="str">
        <f>'P02'!$D57</f>
        <v>C</v>
      </c>
      <c r="F64" s="32" t="str">
        <f>'P03'!$D57</f>
        <v>C</v>
      </c>
      <c r="G64" s="32" t="str">
        <f>'P04'!$D57</f>
        <v>C</v>
      </c>
      <c r="H64" s="32" t="str">
        <f>'P05'!$D57</f>
        <v>C</v>
      </c>
      <c r="I64" s="32" t="str">
        <f>'P06'!$D57</f>
        <v>C</v>
      </c>
      <c r="J64" s="32" t="str">
        <f>'P07'!$D57</f>
        <v>C</v>
      </c>
      <c r="K64" s="32" t="str">
        <f>'P08'!$D57</f>
        <v>C</v>
      </c>
      <c r="L64" s="32" t="str">
        <f>'P09'!$D57</f>
        <v>C</v>
      </c>
      <c r="M64" s="32" t="str">
        <f>'P10'!$D57</f>
        <v>C</v>
      </c>
      <c r="N64" s="32" t="str">
        <f>'P11'!$D57</f>
        <v>C</v>
      </c>
      <c r="O64" s="32" t="str">
        <f>'P12'!$D57</f>
        <v>C</v>
      </c>
      <c r="P64" s="32" t="str">
        <f>'P13'!$D57</f>
        <v>C</v>
      </c>
      <c r="Q64" s="32" t="str">
        <f>'P14'!$D57</f>
        <v>C</v>
      </c>
      <c r="R64" s="32" t="str">
        <f>'P15'!$D57</f>
        <v>C</v>
      </c>
      <c r="S64" s="32" t="str">
        <f>'P16'!$D57</f>
        <v>C</v>
      </c>
      <c r="T64" s="32" t="str">
        <f>'P17'!$D57</f>
        <v>C</v>
      </c>
      <c r="U64" s="32" t="str">
        <f>'P18'!$D57</f>
        <v>C</v>
      </c>
      <c r="V64" s="32" t="str">
        <f>'P19'!$D57</f>
        <v>C</v>
      </c>
      <c r="W64" s="32" t="str">
        <f>'P20'!$D57</f>
        <v>C</v>
      </c>
      <c r="X64" s="35">
        <f>COUNTIF(D64:W64,"C")</f>
        <v>20</v>
      </c>
      <c r="Y64" s="35">
        <f>COUNTIF(D64:W64,"NC")</f>
        <v>0</v>
      </c>
      <c r="Z64" s="35">
        <f>COUNTIF(D64:W64,"NA")</f>
        <v>0</v>
      </c>
      <c r="AA64" s="35">
        <f>COUNTIF(D64:W64,"NT")</f>
        <v>0</v>
      </c>
      <c r="AB64" t="str">
        <f>IF(Y64&gt;0,"NC",IF(X64&gt;0,"C",IF(AA64&gt;0,"NT","NA")))</f>
        <v>C</v>
      </c>
    </row>
    <row r="65" spans="1:28">
      <c r="A65">
        <v>9</v>
      </c>
      <c r="B65" s="32" t="str">
        <f>Critères!$B57</f>
        <v>9.3</v>
      </c>
      <c r="C65" s="32" t="str">
        <f>Critères!$A55</f>
        <v>STRUCTURATION</v>
      </c>
      <c r="D65" s="32" t="str">
        <f>'P01'!$D58</f>
        <v>C</v>
      </c>
      <c r="E65" s="32" t="str">
        <f>'P02'!$D58</f>
        <v>C</v>
      </c>
      <c r="F65" s="32" t="str">
        <f>'P03'!$D58</f>
        <v>C</v>
      </c>
      <c r="G65" s="32" t="str">
        <f>'P04'!$D58</f>
        <v>C</v>
      </c>
      <c r="H65" s="32" t="str">
        <f>'P05'!$D58</f>
        <v>C</v>
      </c>
      <c r="I65" s="32" t="str">
        <f>'P06'!$D58</f>
        <v>C</v>
      </c>
      <c r="J65" s="32" t="str">
        <f>'P07'!$D58</f>
        <v>C</v>
      </c>
      <c r="K65" s="32" t="str">
        <f>'P08'!$D58</f>
        <v>C</v>
      </c>
      <c r="L65" s="32" t="str">
        <f>'P09'!$D58</f>
        <v>C</v>
      </c>
      <c r="M65" s="32" t="str">
        <f>'P10'!$D58</f>
        <v>C</v>
      </c>
      <c r="N65" s="32" t="str">
        <f>'P11'!$D58</f>
        <v>C</v>
      </c>
      <c r="O65" s="32" t="str">
        <f>'P12'!$D58</f>
        <v>C</v>
      </c>
      <c r="P65" s="32" t="str">
        <f>'P13'!$D58</f>
        <v>C</v>
      </c>
      <c r="Q65" s="32" t="str">
        <f>'P14'!$D58</f>
        <v>C</v>
      </c>
      <c r="R65" s="32" t="str">
        <f>'P15'!$D58</f>
        <v>C</v>
      </c>
      <c r="S65" s="32" t="str">
        <f>'P16'!$D58</f>
        <v>C</v>
      </c>
      <c r="T65" s="32" t="str">
        <f>'P17'!$D58</f>
        <v>C</v>
      </c>
      <c r="U65" s="32" t="str">
        <f>'P18'!$D58</f>
        <v>C</v>
      </c>
      <c r="V65" s="32" t="str">
        <f>'P19'!$D58</f>
        <v>C</v>
      </c>
      <c r="W65" s="32" t="str">
        <f>'P20'!$D58</f>
        <v>C</v>
      </c>
      <c r="X65" s="35">
        <f>COUNTIF(D65:W65,"C")</f>
        <v>20</v>
      </c>
      <c r="Y65" s="35">
        <f>COUNTIF(D65:W65,"NC")</f>
        <v>0</v>
      </c>
      <c r="Z65" s="35">
        <f>COUNTIF(D65:W65,"NA")</f>
        <v>0</v>
      </c>
      <c r="AA65" s="35">
        <f>COUNTIF(D65:W65,"NT")</f>
        <v>0</v>
      </c>
      <c r="AB65" t="str">
        <f>IF(Y65&gt;0,"NC",IF(X65&gt;0,"C",IF(AA65&gt;0,"NT","NA")))</f>
        <v>C</v>
      </c>
    </row>
    <row r="66" spans="1:28">
      <c r="A66">
        <v>9</v>
      </c>
      <c r="B66" s="32" t="str">
        <f>Critères!$B58</f>
        <v>9.4</v>
      </c>
      <c r="C66" s="32" t="str">
        <f>Critères!$A55</f>
        <v>STRUCTURATION</v>
      </c>
      <c r="D66" s="32" t="str">
        <f>'P01'!$D59</f>
        <v>NA</v>
      </c>
      <c r="E66" s="32" t="str">
        <f>'P02'!$D59</f>
        <v>NA</v>
      </c>
      <c r="F66" s="32" t="str">
        <f>'P03'!$D59</f>
        <v>NA</v>
      </c>
      <c r="G66" s="32" t="str">
        <f>'P04'!$D59</f>
        <v>NA</v>
      </c>
      <c r="H66" s="32" t="str">
        <f>'P05'!$D59</f>
        <v>NA</v>
      </c>
      <c r="I66" s="32" t="str">
        <f>'P06'!$D59</f>
        <v>NA</v>
      </c>
      <c r="J66" s="32" t="str">
        <f>'P07'!$D59</f>
        <v>NA</v>
      </c>
      <c r="K66" s="32" t="str">
        <f>'P08'!$D59</f>
        <v>NA</v>
      </c>
      <c r="L66" s="32" t="str">
        <f>'P09'!$D59</f>
        <v>NA</v>
      </c>
      <c r="M66" s="32" t="str">
        <f>'P10'!$D59</f>
        <v>NA</v>
      </c>
      <c r="N66" s="32" t="str">
        <f>'P11'!$D59</f>
        <v>NA</v>
      </c>
      <c r="O66" s="32" t="str">
        <f>'P12'!$D59</f>
        <v>NA</v>
      </c>
      <c r="P66" s="32" t="str">
        <f>'P13'!$D59</f>
        <v>NA</v>
      </c>
      <c r="Q66" s="32" t="str">
        <f>'P14'!$D59</f>
        <v>NA</v>
      </c>
      <c r="R66" s="32" t="str">
        <f>'P15'!$D59</f>
        <v>NA</v>
      </c>
      <c r="S66" s="32" t="str">
        <f>'P16'!$D59</f>
        <v>NA</v>
      </c>
      <c r="T66" s="32" t="str">
        <f>'P17'!$D59</f>
        <v>NA</v>
      </c>
      <c r="U66" s="32" t="str">
        <f>'P18'!$D59</f>
        <v>NA</v>
      </c>
      <c r="V66" s="32" t="str">
        <f>'P19'!$D59</f>
        <v>NA</v>
      </c>
      <c r="W66" s="32" t="str">
        <f>'P20'!$D59</f>
        <v>NA</v>
      </c>
      <c r="X66" s="35">
        <f>COUNTIF(D66:W66,"C")</f>
        <v>0</v>
      </c>
      <c r="Y66" s="35">
        <f>COUNTIF(D66:W66,"NC")</f>
        <v>0</v>
      </c>
      <c r="Z66" s="35">
        <f>COUNTIF(D66:W66,"NA")</f>
        <v>20</v>
      </c>
      <c r="AA66" s="35">
        <f>COUNTIF(D66:W66,"NT")</f>
        <v>0</v>
      </c>
      <c r="AB66" t="str">
        <f>IF(Y66&gt;0,"NC",IF(X66&gt;0,"C",IF(AA66&gt;0,"NT","NA")))</f>
        <v>NA</v>
      </c>
    </row>
    <row r="67" spans="1:28">
      <c r="A67" s="38"/>
      <c r="B67" s="39"/>
      <c r="C67" s="39"/>
      <c r="D67" s="39"/>
      <c r="E67" s="39"/>
      <c r="F67" s="39"/>
      <c r="G67" s="39"/>
      <c r="H67" s="39"/>
      <c r="I67" s="39"/>
      <c r="J67" s="39"/>
      <c r="K67" s="39"/>
      <c r="L67" s="39"/>
      <c r="M67" s="39"/>
      <c r="N67" s="39"/>
      <c r="O67" s="39"/>
      <c r="P67" s="39"/>
      <c r="Q67" s="39"/>
      <c r="R67" s="39"/>
      <c r="S67" s="39"/>
      <c r="T67" s="39"/>
      <c r="U67" s="39"/>
      <c r="V67" s="39"/>
      <c r="W67" s="39"/>
      <c r="X67" s="40">
        <f>SUM(X63:X66)</f>
        <v>60</v>
      </c>
      <c r="Y67" s="40">
        <f>SUM(Y63:Y66)</f>
        <v>0</v>
      </c>
      <c r="Z67" s="40">
        <f>SUM(Z63:Z66)</f>
        <v>20</v>
      </c>
      <c r="AA67" s="40">
        <f>SUM(AA63:AA66)</f>
        <v>0</v>
      </c>
    </row>
    <row r="68" spans="1:28">
      <c r="A68">
        <v>10</v>
      </c>
      <c r="B68" s="32" t="str">
        <f>Critères!$B59</f>
        <v>10.1</v>
      </c>
      <c r="C68" s="32" t="str">
        <f>Critères!$A59</f>
        <v>PRÉSENTATION</v>
      </c>
      <c r="D68" s="32" t="str">
        <f>'P01'!$D60</f>
        <v>C</v>
      </c>
      <c r="E68" s="32" t="str">
        <f>'P02'!$D60</f>
        <v>C</v>
      </c>
      <c r="F68" s="32" t="str">
        <f>'P03'!$D60</f>
        <v>C</v>
      </c>
      <c r="G68" s="32" t="str">
        <f>'P04'!$D60</f>
        <v>C</v>
      </c>
      <c r="H68" s="32" t="str">
        <f>'P05'!$D60</f>
        <v>C</v>
      </c>
      <c r="I68" s="32" t="str">
        <f>'P06'!$D60</f>
        <v>C</v>
      </c>
      <c r="J68" s="32" t="str">
        <f>'P07'!$D60</f>
        <v>C</v>
      </c>
      <c r="K68" s="32" t="str">
        <f>'P08'!$D60</f>
        <v>C</v>
      </c>
      <c r="L68" s="32" t="str">
        <f>'P09'!$D60</f>
        <v>C</v>
      </c>
      <c r="M68" s="32" t="str">
        <f>'P10'!$D60</f>
        <v>C</v>
      </c>
      <c r="N68" s="32" t="str">
        <f>'P11'!$D60</f>
        <v>C</v>
      </c>
      <c r="O68" s="32" t="str">
        <f>'P12'!$D60</f>
        <v>C</v>
      </c>
      <c r="P68" s="32" t="str">
        <f>'P13'!$D60</f>
        <v>C</v>
      </c>
      <c r="Q68" s="32" t="str">
        <f>'P14'!$D60</f>
        <v>C</v>
      </c>
      <c r="R68" s="32" t="str">
        <f>'P15'!$D60</f>
        <v>C</v>
      </c>
      <c r="S68" s="32" t="str">
        <f>'P16'!$D60</f>
        <v>C</v>
      </c>
      <c r="T68" s="32" t="str">
        <f>'P17'!$D60</f>
        <v>C</v>
      </c>
      <c r="U68" s="32" t="str">
        <f>'P18'!$D60</f>
        <v>C</v>
      </c>
      <c r="V68" s="32" t="str">
        <f>'P19'!$D60</f>
        <v>C</v>
      </c>
      <c r="W68" s="32" t="str">
        <f>'P20'!$D60</f>
        <v>C</v>
      </c>
      <c r="X68" s="35">
        <f t="shared" ref="X68:X81" si="20">COUNTIF(D68:W68,"C")</f>
        <v>20</v>
      </c>
      <c r="Y68" s="35">
        <f t="shared" ref="Y68:Y81" si="21">COUNTIF(D68:W68,"NC")</f>
        <v>0</v>
      </c>
      <c r="Z68" s="35">
        <f t="shared" ref="Z68:Z81" si="22">COUNTIF(D68:W68,"NA")</f>
        <v>0</v>
      </c>
      <c r="AA68" s="35">
        <f t="shared" ref="AA68:AA81" si="23">COUNTIF(D68:W68,"NT")</f>
        <v>0</v>
      </c>
      <c r="AB68" t="str">
        <f t="shared" ref="AB68:AB81" si="24">IF(Y68&gt;0,"NC",IF(X68&gt;0,"C",IF(AA68&gt;0,"NT","NA")))</f>
        <v>C</v>
      </c>
    </row>
    <row r="69" spans="1:28">
      <c r="A69">
        <v>10</v>
      </c>
      <c r="B69" s="32" t="str">
        <f>Critères!$B60</f>
        <v>10.2</v>
      </c>
      <c r="C69" s="32" t="str">
        <f>Critères!$A59</f>
        <v>PRÉSENTATION</v>
      </c>
      <c r="D69" s="32" t="str">
        <f>'P01'!$D61</f>
        <v>C</v>
      </c>
      <c r="E69" s="32" t="str">
        <f>'P02'!$D61</f>
        <v>C</v>
      </c>
      <c r="F69" s="32" t="str">
        <f>'P03'!$D61</f>
        <v>C</v>
      </c>
      <c r="G69" s="32" t="str">
        <f>'P04'!$D61</f>
        <v>C</v>
      </c>
      <c r="H69" s="32" t="str">
        <f>'P05'!$D61</f>
        <v>C</v>
      </c>
      <c r="I69" s="32" t="str">
        <f>'P06'!$D61</f>
        <v>C</v>
      </c>
      <c r="J69" s="32" t="str">
        <f>'P07'!$D61</f>
        <v>C</v>
      </c>
      <c r="K69" s="32" t="str">
        <f>'P08'!$D61</f>
        <v>C</v>
      </c>
      <c r="L69" s="32" t="str">
        <f>'P09'!$D61</f>
        <v>C</v>
      </c>
      <c r="M69" s="32" t="str">
        <f>'P10'!$D61</f>
        <v>C</v>
      </c>
      <c r="N69" s="32" t="str">
        <f>'P11'!$D61</f>
        <v>C</v>
      </c>
      <c r="O69" s="32" t="str">
        <f>'P12'!$D61</f>
        <v>C</v>
      </c>
      <c r="P69" s="32" t="str">
        <f>'P13'!$D61</f>
        <v>C</v>
      </c>
      <c r="Q69" s="32" t="str">
        <f>'P14'!$D61</f>
        <v>C</v>
      </c>
      <c r="R69" s="32" t="str">
        <f>'P15'!$D61</f>
        <v>C</v>
      </c>
      <c r="S69" s="32" t="str">
        <f>'P16'!$D61</f>
        <v>C</v>
      </c>
      <c r="T69" s="32" t="str">
        <f>'P17'!$D61</f>
        <v>C</v>
      </c>
      <c r="U69" s="32" t="str">
        <f>'P18'!$D61</f>
        <v>C</v>
      </c>
      <c r="V69" s="32" t="str">
        <f>'P19'!$D61</f>
        <v>C</v>
      </c>
      <c r="W69" s="32" t="str">
        <f>'P20'!$D61</f>
        <v>C</v>
      </c>
      <c r="X69" s="35">
        <f t="shared" si="20"/>
        <v>20</v>
      </c>
      <c r="Y69" s="35">
        <f t="shared" si="21"/>
        <v>0</v>
      </c>
      <c r="Z69" s="35">
        <f t="shared" si="22"/>
        <v>0</v>
      </c>
      <c r="AA69" s="35">
        <f t="shared" si="23"/>
        <v>0</v>
      </c>
      <c r="AB69" t="str">
        <f t="shared" si="24"/>
        <v>C</v>
      </c>
    </row>
    <row r="70" spans="1:28">
      <c r="A70">
        <v>10</v>
      </c>
      <c r="B70" s="32" t="str">
        <f>Critères!$B61</f>
        <v>10.3</v>
      </c>
      <c r="C70" s="32" t="str">
        <f>Critères!$A59</f>
        <v>PRÉSENTATION</v>
      </c>
      <c r="D70" s="32" t="str">
        <f>'P01'!$D62</f>
        <v>C</v>
      </c>
      <c r="E70" s="32" t="str">
        <f>'P02'!$D62</f>
        <v>C</v>
      </c>
      <c r="F70" s="32" t="str">
        <f>'P03'!$D62</f>
        <v>C</v>
      </c>
      <c r="G70" s="32" t="str">
        <f>'P04'!$D62</f>
        <v>C</v>
      </c>
      <c r="H70" s="32" t="str">
        <f>'P05'!$D62</f>
        <v>C</v>
      </c>
      <c r="I70" s="32" t="str">
        <f>'P06'!$D62</f>
        <v>C</v>
      </c>
      <c r="J70" s="32" t="str">
        <f>'P07'!$D62</f>
        <v>C</v>
      </c>
      <c r="K70" s="32" t="str">
        <f>'P08'!$D62</f>
        <v>C</v>
      </c>
      <c r="L70" s="32" t="str">
        <f>'P09'!$D62</f>
        <v>C</v>
      </c>
      <c r="M70" s="32" t="str">
        <f>'P10'!$D62</f>
        <v>C</v>
      </c>
      <c r="N70" s="32" t="str">
        <f>'P11'!$D62</f>
        <v>C</v>
      </c>
      <c r="O70" s="32" t="str">
        <f>'P12'!$D62</f>
        <v>C</v>
      </c>
      <c r="P70" s="32" t="str">
        <f>'P13'!$D62</f>
        <v>C</v>
      </c>
      <c r="Q70" s="32" t="str">
        <f>'P14'!$D62</f>
        <v>C</v>
      </c>
      <c r="R70" s="32" t="str">
        <f>'P15'!$D62</f>
        <v>C</v>
      </c>
      <c r="S70" s="32" t="str">
        <f>'P16'!$D62</f>
        <v>C</v>
      </c>
      <c r="T70" s="32" t="str">
        <f>'P17'!$D62</f>
        <v>C</v>
      </c>
      <c r="U70" s="32" t="str">
        <f>'P18'!$D62</f>
        <v>C</v>
      </c>
      <c r="V70" s="32" t="str">
        <f>'P19'!$D62</f>
        <v>C</v>
      </c>
      <c r="W70" s="32" t="str">
        <f>'P20'!$D62</f>
        <v>C</v>
      </c>
      <c r="X70" s="35">
        <f t="shared" si="20"/>
        <v>20</v>
      </c>
      <c r="Y70" s="35">
        <f t="shared" si="21"/>
        <v>0</v>
      </c>
      <c r="Z70" s="35">
        <f t="shared" si="22"/>
        <v>0</v>
      </c>
      <c r="AA70" s="35">
        <f t="shared" si="23"/>
        <v>0</v>
      </c>
      <c r="AB70" t="str">
        <f t="shared" si="24"/>
        <v>C</v>
      </c>
    </row>
    <row r="71" spans="1:28">
      <c r="A71">
        <v>10</v>
      </c>
      <c r="B71" s="32" t="str">
        <f>Critères!$B62</f>
        <v>10.4</v>
      </c>
      <c r="C71" s="32" t="str">
        <f>Critères!$A59</f>
        <v>PRÉSENTATION</v>
      </c>
      <c r="D71" s="32" t="str">
        <f>'P01'!$D63</f>
        <v>C</v>
      </c>
      <c r="E71" s="32" t="str">
        <f>'P02'!$D63</f>
        <v>C</v>
      </c>
      <c r="F71" s="32" t="str">
        <f>'P03'!$D63</f>
        <v>C</v>
      </c>
      <c r="G71" s="32" t="str">
        <f>'P04'!$D63</f>
        <v>C</v>
      </c>
      <c r="H71" s="32" t="str">
        <f>'P05'!$D63</f>
        <v>C</v>
      </c>
      <c r="I71" s="32" t="str">
        <f>'P06'!$D63</f>
        <v>C</v>
      </c>
      <c r="J71" s="32" t="str">
        <f>'P07'!$D63</f>
        <v>C</v>
      </c>
      <c r="K71" s="32" t="str">
        <f>'P08'!$D63</f>
        <v>C</v>
      </c>
      <c r="L71" s="32" t="str">
        <f>'P09'!$D63</f>
        <v>C</v>
      </c>
      <c r="M71" s="32" t="str">
        <f>'P10'!$D63</f>
        <v>C</v>
      </c>
      <c r="N71" s="32" t="str">
        <f>'P11'!$D63</f>
        <v>C</v>
      </c>
      <c r="O71" s="32" t="str">
        <f>'P12'!$D63</f>
        <v>C</v>
      </c>
      <c r="P71" s="32" t="str">
        <f>'P13'!$D63</f>
        <v>C</v>
      </c>
      <c r="Q71" s="32" t="str">
        <f>'P14'!$D63</f>
        <v>C</v>
      </c>
      <c r="R71" s="32" t="str">
        <f>'P15'!$D63</f>
        <v>C</v>
      </c>
      <c r="S71" s="32" t="str">
        <f>'P16'!$D63</f>
        <v>C</v>
      </c>
      <c r="T71" s="32" t="str">
        <f>'P17'!$D63</f>
        <v>C</v>
      </c>
      <c r="U71" s="32" t="str">
        <f>'P18'!$D63</f>
        <v>C</v>
      </c>
      <c r="V71" s="32" t="str">
        <f>'P19'!$D63</f>
        <v>C</v>
      </c>
      <c r="W71" s="32" t="str">
        <f>'P20'!$D63</f>
        <v>C</v>
      </c>
      <c r="X71" s="35">
        <f t="shared" si="20"/>
        <v>20</v>
      </c>
      <c r="Y71" s="35">
        <f t="shared" si="21"/>
        <v>0</v>
      </c>
      <c r="Z71" s="35">
        <f t="shared" si="22"/>
        <v>0</v>
      </c>
      <c r="AA71" s="35">
        <f t="shared" si="23"/>
        <v>0</v>
      </c>
      <c r="AB71" t="str">
        <f t="shared" si="24"/>
        <v>C</v>
      </c>
    </row>
    <row r="72" spans="1:28">
      <c r="A72">
        <v>10</v>
      </c>
      <c r="B72" s="32" t="str">
        <f>Critères!$B63</f>
        <v>10.5</v>
      </c>
      <c r="C72" s="32" t="str">
        <f>Critères!$A59</f>
        <v>PRÉSENTATION</v>
      </c>
      <c r="D72" s="32" t="str">
        <f>'P01'!$D64</f>
        <v>C</v>
      </c>
      <c r="E72" s="32" t="str">
        <f>'P02'!$D64</f>
        <v>C</v>
      </c>
      <c r="F72" s="32" t="str">
        <f>'P03'!$D64</f>
        <v>C</v>
      </c>
      <c r="G72" s="32" t="str">
        <f>'P04'!$D64</f>
        <v>C</v>
      </c>
      <c r="H72" s="32" t="str">
        <f>'P05'!$D64</f>
        <v>C</v>
      </c>
      <c r="I72" s="32" t="str">
        <f>'P06'!$D64</f>
        <v>C</v>
      </c>
      <c r="J72" s="32" t="str">
        <f>'P07'!$D64</f>
        <v>C</v>
      </c>
      <c r="K72" s="32" t="str">
        <f>'P08'!$D64</f>
        <v>C</v>
      </c>
      <c r="L72" s="32" t="str">
        <f>'P09'!$D64</f>
        <v>C</v>
      </c>
      <c r="M72" s="32" t="str">
        <f>'P10'!$D64</f>
        <v>C</v>
      </c>
      <c r="N72" s="32" t="str">
        <f>'P11'!$D64</f>
        <v>C</v>
      </c>
      <c r="O72" s="32" t="str">
        <f>'P12'!$D64</f>
        <v>C</v>
      </c>
      <c r="P72" s="32" t="str">
        <f>'P13'!$D64</f>
        <v>C</v>
      </c>
      <c r="Q72" s="32" t="str">
        <f>'P14'!$D64</f>
        <v>C</v>
      </c>
      <c r="R72" s="32" t="str">
        <f>'P15'!$D64</f>
        <v>C</v>
      </c>
      <c r="S72" s="32" t="str">
        <f>'P16'!$D64</f>
        <v>C</v>
      </c>
      <c r="T72" s="32" t="str">
        <f>'P17'!$D64</f>
        <v>C</v>
      </c>
      <c r="U72" s="32" t="str">
        <f>'P18'!$D64</f>
        <v>C</v>
      </c>
      <c r="V72" s="32" t="str">
        <f>'P19'!$D64</f>
        <v>C</v>
      </c>
      <c r="W72" s="32" t="str">
        <f>'P20'!$D64</f>
        <v>C</v>
      </c>
      <c r="X72" s="35">
        <f t="shared" si="20"/>
        <v>20</v>
      </c>
      <c r="Y72" s="35">
        <f t="shared" si="21"/>
        <v>0</v>
      </c>
      <c r="Z72" s="35">
        <f t="shared" si="22"/>
        <v>0</v>
      </c>
      <c r="AA72" s="35">
        <f t="shared" si="23"/>
        <v>0</v>
      </c>
      <c r="AB72" t="str">
        <f t="shared" si="24"/>
        <v>C</v>
      </c>
    </row>
    <row r="73" spans="1:28">
      <c r="A73">
        <v>10</v>
      </c>
      <c r="B73" s="32" t="str">
        <f>Critères!$B64</f>
        <v>10.6</v>
      </c>
      <c r="C73" s="32" t="str">
        <f>Critères!$A59</f>
        <v>PRÉSENTATION</v>
      </c>
      <c r="D73" s="32" t="str">
        <f>'P01'!$D65</f>
        <v>C</v>
      </c>
      <c r="E73" s="32" t="str">
        <f>'P02'!$D65</f>
        <v>C</v>
      </c>
      <c r="F73" s="32" t="str">
        <f>'P03'!$D65</f>
        <v>C</v>
      </c>
      <c r="G73" s="32" t="str">
        <f>'P04'!$D65</f>
        <v>C</v>
      </c>
      <c r="H73" s="32" t="str">
        <f>'P05'!$D65</f>
        <v>C</v>
      </c>
      <c r="I73" s="32" t="str">
        <f>'P06'!$D65</f>
        <v>C</v>
      </c>
      <c r="J73" s="32" t="str">
        <f>'P07'!$D65</f>
        <v>C</v>
      </c>
      <c r="K73" s="32" t="str">
        <f>'P08'!$D65</f>
        <v>C</v>
      </c>
      <c r="L73" s="32" t="str">
        <f>'P09'!$D65</f>
        <v>C</v>
      </c>
      <c r="M73" s="32" t="str">
        <f>'P10'!$D65</f>
        <v>C</v>
      </c>
      <c r="N73" s="32" t="str">
        <f>'P11'!$D65</f>
        <v>C</v>
      </c>
      <c r="O73" s="32" t="str">
        <f>'P12'!$D65</f>
        <v>C</v>
      </c>
      <c r="P73" s="32" t="str">
        <f>'P13'!$D65</f>
        <v>C</v>
      </c>
      <c r="Q73" s="32" t="str">
        <f>'P14'!$D65</f>
        <v>C</v>
      </c>
      <c r="R73" s="32" t="str">
        <f>'P15'!$D65</f>
        <v>C</v>
      </c>
      <c r="S73" s="32" t="str">
        <f>'P16'!$D65</f>
        <v>C</v>
      </c>
      <c r="T73" s="32" t="str">
        <f>'P17'!$D65</f>
        <v>C</v>
      </c>
      <c r="U73" s="32" t="str">
        <f>'P18'!$D65</f>
        <v>C</v>
      </c>
      <c r="V73" s="32" t="str">
        <f>'P19'!$D65</f>
        <v>C</v>
      </c>
      <c r="W73" s="32" t="str">
        <f>'P20'!$D65</f>
        <v>C</v>
      </c>
      <c r="X73" s="35">
        <f t="shared" si="20"/>
        <v>20</v>
      </c>
      <c r="Y73" s="35">
        <f t="shared" si="21"/>
        <v>0</v>
      </c>
      <c r="Z73" s="35">
        <f t="shared" si="22"/>
        <v>0</v>
      </c>
      <c r="AA73" s="35">
        <f t="shared" si="23"/>
        <v>0</v>
      </c>
      <c r="AB73" t="str">
        <f t="shared" si="24"/>
        <v>C</v>
      </c>
    </row>
    <row r="74" spans="1:28">
      <c r="A74">
        <v>10</v>
      </c>
      <c r="B74" s="32" t="str">
        <f>Critères!$B65</f>
        <v>10.7</v>
      </c>
      <c r="C74" s="32" t="str">
        <f>Critères!$A59</f>
        <v>PRÉSENTATION</v>
      </c>
      <c r="D74" s="32" t="str">
        <f>'P01'!$D66</f>
        <v>C</v>
      </c>
      <c r="E74" s="32" t="str">
        <f>'P02'!$D66</f>
        <v>C</v>
      </c>
      <c r="F74" s="32" t="str">
        <f>'P03'!$D66</f>
        <v>C</v>
      </c>
      <c r="G74" s="32" t="str">
        <f>'P04'!$D66</f>
        <v>C</v>
      </c>
      <c r="H74" s="32" t="str">
        <f>'P05'!$D66</f>
        <v>C</v>
      </c>
      <c r="I74" s="32" t="str">
        <f>'P06'!$D66</f>
        <v>C</v>
      </c>
      <c r="J74" s="32" t="str">
        <f>'P07'!$D66</f>
        <v>C</v>
      </c>
      <c r="K74" s="32" t="str">
        <f>'P08'!$D66</f>
        <v>C</v>
      </c>
      <c r="L74" s="32" t="str">
        <f>'P09'!$D66</f>
        <v>C</v>
      </c>
      <c r="M74" s="32" t="str">
        <f>'P10'!$D66</f>
        <v>C</v>
      </c>
      <c r="N74" s="32" t="str">
        <f>'P11'!$D66</f>
        <v>C</v>
      </c>
      <c r="O74" s="32" t="str">
        <f>'P12'!$D66</f>
        <v>C</v>
      </c>
      <c r="P74" s="32" t="str">
        <f>'P13'!$D66</f>
        <v>C</v>
      </c>
      <c r="Q74" s="32" t="str">
        <f>'P14'!$D66</f>
        <v>C</v>
      </c>
      <c r="R74" s="32" t="str">
        <f>'P15'!$D66</f>
        <v>C</v>
      </c>
      <c r="S74" s="32" t="str">
        <f>'P16'!$D66</f>
        <v>C</v>
      </c>
      <c r="T74" s="32" t="str">
        <f>'P17'!$D66</f>
        <v>C</v>
      </c>
      <c r="U74" s="32" t="str">
        <f>'P18'!$D66</f>
        <v>C</v>
      </c>
      <c r="V74" s="32" t="str">
        <f>'P19'!$D66</f>
        <v>C</v>
      </c>
      <c r="W74" s="32" t="str">
        <f>'P20'!$D66</f>
        <v>C</v>
      </c>
      <c r="X74" s="35">
        <f t="shared" si="20"/>
        <v>20</v>
      </c>
      <c r="Y74" s="35">
        <f t="shared" si="21"/>
        <v>0</v>
      </c>
      <c r="Z74" s="35">
        <f t="shared" si="22"/>
        <v>0</v>
      </c>
      <c r="AA74" s="35">
        <f t="shared" si="23"/>
        <v>0</v>
      </c>
      <c r="AB74" t="str">
        <f t="shared" si="24"/>
        <v>C</v>
      </c>
    </row>
    <row r="75" spans="1:28">
      <c r="A75">
        <v>10</v>
      </c>
      <c r="B75" s="32" t="str">
        <f>Critères!$B66</f>
        <v>10.8</v>
      </c>
      <c r="C75" s="32" t="str">
        <f>Critères!$A59</f>
        <v>PRÉSENTATION</v>
      </c>
      <c r="D75" s="32" t="str">
        <f>'P01'!$D67</f>
        <v>C</v>
      </c>
      <c r="E75" s="32" t="str">
        <f>'P02'!$D67</f>
        <v>C</v>
      </c>
      <c r="F75" s="32" t="str">
        <f>'P03'!$D67</f>
        <v>C</v>
      </c>
      <c r="G75" s="32" t="str">
        <f>'P04'!$D67</f>
        <v>C</v>
      </c>
      <c r="H75" s="32" t="str">
        <f>'P05'!$D67</f>
        <v>C</v>
      </c>
      <c r="I75" s="32" t="str">
        <f>'P06'!$D67</f>
        <v>C</v>
      </c>
      <c r="J75" s="32" t="str">
        <f>'P07'!$D67</f>
        <v>C</v>
      </c>
      <c r="K75" s="32" t="str">
        <f>'P08'!$D67</f>
        <v>C</v>
      </c>
      <c r="L75" s="32" t="str">
        <f>'P09'!$D67</f>
        <v>C</v>
      </c>
      <c r="M75" s="32" t="str">
        <f>'P10'!$D67</f>
        <v>C</v>
      </c>
      <c r="N75" s="32" t="str">
        <f>'P11'!$D67</f>
        <v>C</v>
      </c>
      <c r="O75" s="32" t="str">
        <f>'P12'!$D67</f>
        <v>C</v>
      </c>
      <c r="P75" s="32" t="str">
        <f>'P13'!$D67</f>
        <v>C</v>
      </c>
      <c r="Q75" s="32" t="str">
        <f>'P14'!$D67</f>
        <v>C</v>
      </c>
      <c r="R75" s="32" t="str">
        <f>'P15'!$D67</f>
        <v>C</v>
      </c>
      <c r="S75" s="32" t="str">
        <f>'P16'!$D67</f>
        <v>C</v>
      </c>
      <c r="T75" s="32" t="str">
        <f>'P17'!$D67</f>
        <v>C</v>
      </c>
      <c r="U75" s="32" t="str">
        <f>'P18'!$D67</f>
        <v>C</v>
      </c>
      <c r="V75" s="32" t="str">
        <f>'P19'!$D67</f>
        <v>C</v>
      </c>
      <c r="W75" s="32" t="str">
        <f>'P20'!$D67</f>
        <v>C</v>
      </c>
      <c r="X75" s="35">
        <f t="shared" si="20"/>
        <v>20</v>
      </c>
      <c r="Y75" s="35">
        <f t="shared" si="21"/>
        <v>0</v>
      </c>
      <c r="Z75" s="35">
        <f t="shared" si="22"/>
        <v>0</v>
      </c>
      <c r="AA75" s="35">
        <f t="shared" si="23"/>
        <v>0</v>
      </c>
      <c r="AB75" t="str">
        <f t="shared" si="24"/>
        <v>C</v>
      </c>
    </row>
    <row r="76" spans="1:28">
      <c r="A76">
        <v>10</v>
      </c>
      <c r="B76" s="32" t="str">
        <f>Critères!$B67</f>
        <v>10.9</v>
      </c>
      <c r="C76" s="32" t="str">
        <f>Critères!$A59</f>
        <v>PRÉSENTATION</v>
      </c>
      <c r="D76" s="32" t="str">
        <f>'P01'!$D68</f>
        <v>C</v>
      </c>
      <c r="E76" s="32" t="str">
        <f>'P02'!$D68</f>
        <v>C</v>
      </c>
      <c r="F76" s="32" t="str">
        <f>'P03'!$D68</f>
        <v>C</v>
      </c>
      <c r="G76" s="32" t="str">
        <f>'P04'!$D68</f>
        <v>C</v>
      </c>
      <c r="H76" s="32" t="str">
        <f>'P05'!$D68</f>
        <v>C</v>
      </c>
      <c r="I76" s="32" t="str">
        <f>'P06'!$D68</f>
        <v>C</v>
      </c>
      <c r="J76" s="32" t="str">
        <f>'P07'!$D68</f>
        <v>C</v>
      </c>
      <c r="K76" s="32" t="str">
        <f>'P08'!$D68</f>
        <v>C</v>
      </c>
      <c r="L76" s="32" t="str">
        <f>'P09'!$D68</f>
        <v>C</v>
      </c>
      <c r="M76" s="32" t="str">
        <f>'P10'!$D68</f>
        <v>C</v>
      </c>
      <c r="N76" s="32" t="str">
        <f>'P11'!$D68</f>
        <v>C</v>
      </c>
      <c r="O76" s="32" t="str">
        <f>'P12'!$D68</f>
        <v>C</v>
      </c>
      <c r="P76" s="32" t="str">
        <f>'P13'!$D68</f>
        <v>C</v>
      </c>
      <c r="Q76" s="32" t="str">
        <f>'P14'!$D68</f>
        <v>C</v>
      </c>
      <c r="R76" s="32" t="str">
        <f>'P15'!$D68</f>
        <v>C</v>
      </c>
      <c r="S76" s="32" t="str">
        <f>'P16'!$D68</f>
        <v>C</v>
      </c>
      <c r="T76" s="32" t="str">
        <f>'P17'!$D68</f>
        <v>C</v>
      </c>
      <c r="U76" s="32" t="str">
        <f>'P18'!$D68</f>
        <v>C</v>
      </c>
      <c r="V76" s="32" t="str">
        <f>'P19'!$D68</f>
        <v>C</v>
      </c>
      <c r="W76" s="32" t="str">
        <f>'P20'!$D68</f>
        <v>C</v>
      </c>
      <c r="X76" s="35">
        <f t="shared" si="20"/>
        <v>20</v>
      </c>
      <c r="Y76" s="35">
        <f t="shared" si="21"/>
        <v>0</v>
      </c>
      <c r="Z76" s="35">
        <f t="shared" si="22"/>
        <v>0</v>
      </c>
      <c r="AA76" s="35">
        <f t="shared" si="23"/>
        <v>0</v>
      </c>
      <c r="AB76" t="str">
        <f t="shared" si="24"/>
        <v>C</v>
      </c>
    </row>
    <row r="77" spans="1:28">
      <c r="A77">
        <v>10</v>
      </c>
      <c r="B77" s="32" t="str">
        <f>Critères!$B68</f>
        <v>10.10</v>
      </c>
      <c r="C77" s="32" t="str">
        <f>Critères!$A59</f>
        <v>PRÉSENTATION</v>
      </c>
      <c r="D77" s="32" t="str">
        <f>'P01'!$D69</f>
        <v>NA</v>
      </c>
      <c r="E77" s="32" t="str">
        <f>'P02'!$D69</f>
        <v>NA</v>
      </c>
      <c r="F77" s="32" t="str">
        <f>'P03'!$D69</f>
        <v>NA</v>
      </c>
      <c r="G77" s="32" t="str">
        <f>'P04'!$D69</f>
        <v>NA</v>
      </c>
      <c r="H77" s="32" t="str">
        <f>'P05'!$D69</f>
        <v>NA</v>
      </c>
      <c r="I77" s="32" t="str">
        <f>'P06'!$D69</f>
        <v>NA</v>
      </c>
      <c r="J77" s="32" t="str">
        <f>'P07'!$D69</f>
        <v>NA</v>
      </c>
      <c r="K77" s="32" t="str">
        <f>'P08'!$D69</f>
        <v>NA</v>
      </c>
      <c r="L77" s="32" t="str">
        <f>'P09'!$D69</f>
        <v>NA</v>
      </c>
      <c r="M77" s="32" t="str">
        <f>'P10'!$D69</f>
        <v>NA</v>
      </c>
      <c r="N77" s="32" t="str">
        <f>'P11'!$D69</f>
        <v>NA</v>
      </c>
      <c r="O77" s="32" t="str">
        <f>'P12'!$D69</f>
        <v>NA</v>
      </c>
      <c r="P77" s="32" t="str">
        <f>'P13'!$D69</f>
        <v>NA</v>
      </c>
      <c r="Q77" s="32" t="str">
        <f>'P14'!$D69</f>
        <v>NA</v>
      </c>
      <c r="R77" s="32" t="str">
        <f>'P15'!$D69</f>
        <v>NA</v>
      </c>
      <c r="S77" s="32" t="str">
        <f>'P16'!$D69</f>
        <v>NA</v>
      </c>
      <c r="T77" s="32" t="str">
        <f>'P17'!$D69</f>
        <v>NA</v>
      </c>
      <c r="U77" s="32" t="str">
        <f>'P18'!$D69</f>
        <v>NA</v>
      </c>
      <c r="V77" s="32" t="str">
        <f>'P19'!$D69</f>
        <v>NA</v>
      </c>
      <c r="W77" s="32" t="str">
        <f>'P20'!$D69</f>
        <v>NA</v>
      </c>
      <c r="X77" s="35">
        <f t="shared" si="20"/>
        <v>0</v>
      </c>
      <c r="Y77" s="35">
        <f t="shared" si="21"/>
        <v>0</v>
      </c>
      <c r="Z77" s="35">
        <f t="shared" si="22"/>
        <v>20</v>
      </c>
      <c r="AA77" s="35">
        <f t="shared" si="23"/>
        <v>0</v>
      </c>
      <c r="AB77" t="str">
        <f t="shared" si="24"/>
        <v>NA</v>
      </c>
    </row>
    <row r="78" spans="1:28">
      <c r="A78">
        <v>10</v>
      </c>
      <c r="B78" s="32" t="str">
        <f>Critères!$B69</f>
        <v>10.11</v>
      </c>
      <c r="C78" s="32" t="str">
        <f>Critères!$A59</f>
        <v>PRÉSENTATION</v>
      </c>
      <c r="D78" s="32" t="str">
        <f>'P01'!$D70</f>
        <v>C</v>
      </c>
      <c r="E78" s="32" t="str">
        <f>'P02'!$D70</f>
        <v>C</v>
      </c>
      <c r="F78" s="32" t="str">
        <f>'P03'!$D70</f>
        <v>C</v>
      </c>
      <c r="G78" s="32" t="str">
        <f>'P04'!$D70</f>
        <v>C</v>
      </c>
      <c r="H78" s="32" t="str">
        <f>'P05'!$D70</f>
        <v>C</v>
      </c>
      <c r="I78" s="32" t="str">
        <f>'P06'!$D70</f>
        <v>C</v>
      </c>
      <c r="J78" s="32" t="str">
        <f>'P07'!$D70</f>
        <v>C</v>
      </c>
      <c r="K78" s="32" t="str">
        <f>'P08'!$D70</f>
        <v>C</v>
      </c>
      <c r="L78" s="32" t="str">
        <f>'P09'!$D70</f>
        <v>C</v>
      </c>
      <c r="M78" s="32" t="str">
        <f>'P10'!$D70</f>
        <v>C</v>
      </c>
      <c r="N78" s="32" t="str">
        <f>'P11'!$D70</f>
        <v>C</v>
      </c>
      <c r="O78" s="32" t="str">
        <f>'P12'!$D70</f>
        <v>C</v>
      </c>
      <c r="P78" s="32" t="str">
        <f>'P13'!$D70</f>
        <v>C</v>
      </c>
      <c r="Q78" s="32" t="str">
        <f>'P14'!$D70</f>
        <v>C</v>
      </c>
      <c r="R78" s="32" t="str">
        <f>'P15'!$D70</f>
        <v>C</v>
      </c>
      <c r="S78" s="32" t="str">
        <f>'P16'!$D70</f>
        <v>C</v>
      </c>
      <c r="T78" s="32" t="str">
        <f>'P17'!$D70</f>
        <v>C</v>
      </c>
      <c r="U78" s="32" t="str">
        <f>'P18'!$D70</f>
        <v>C</v>
      </c>
      <c r="V78" s="32" t="str">
        <f>'P19'!$D70</f>
        <v>C</v>
      </c>
      <c r="W78" s="32" t="str">
        <f>'P20'!$D70</f>
        <v>C</v>
      </c>
      <c r="X78" s="35">
        <f t="shared" si="20"/>
        <v>20</v>
      </c>
      <c r="Y78" s="35">
        <f t="shared" si="21"/>
        <v>0</v>
      </c>
      <c r="Z78" s="35">
        <f t="shared" si="22"/>
        <v>0</v>
      </c>
      <c r="AA78" s="35">
        <f t="shared" si="23"/>
        <v>0</v>
      </c>
      <c r="AB78" t="str">
        <f t="shared" si="24"/>
        <v>C</v>
      </c>
    </row>
    <row r="79" spans="1:28">
      <c r="A79">
        <v>10</v>
      </c>
      <c r="B79" s="32" t="str">
        <f>Critères!$B70</f>
        <v>10.12</v>
      </c>
      <c r="C79" s="32" t="str">
        <f>Critères!$A59</f>
        <v>PRÉSENTATION</v>
      </c>
      <c r="D79" s="32" t="str">
        <f>'P01'!$D71</f>
        <v>C</v>
      </c>
      <c r="E79" s="32" t="str">
        <f>'P02'!$D71</f>
        <v>C</v>
      </c>
      <c r="F79" s="32" t="str">
        <f>'P03'!$D71</f>
        <v>C</v>
      </c>
      <c r="G79" s="32" t="str">
        <f>'P04'!$D71</f>
        <v>C</v>
      </c>
      <c r="H79" s="32" t="str">
        <f>'P05'!$D71</f>
        <v>C</v>
      </c>
      <c r="I79" s="32" t="str">
        <f>'P06'!$D71</f>
        <v>C</v>
      </c>
      <c r="J79" s="32" t="str">
        <f>'P07'!$D71</f>
        <v>C</v>
      </c>
      <c r="K79" s="32" t="str">
        <f>'P08'!$D71</f>
        <v>C</v>
      </c>
      <c r="L79" s="32" t="str">
        <f>'P09'!$D71</f>
        <v>C</v>
      </c>
      <c r="M79" s="32" t="str">
        <f>'P10'!$D71</f>
        <v>C</v>
      </c>
      <c r="N79" s="32" t="str">
        <f>'P11'!$D71</f>
        <v>C</v>
      </c>
      <c r="O79" s="32" t="str">
        <f>'P12'!$D71</f>
        <v>C</v>
      </c>
      <c r="P79" s="32" t="str">
        <f>'P13'!$D71</f>
        <v>C</v>
      </c>
      <c r="Q79" s="32" t="str">
        <f>'P14'!$D71</f>
        <v>C</v>
      </c>
      <c r="R79" s="32" t="str">
        <f>'P15'!$D71</f>
        <v>C</v>
      </c>
      <c r="S79" s="32" t="str">
        <f>'P16'!$D71</f>
        <v>C</v>
      </c>
      <c r="T79" s="32" t="str">
        <f>'P17'!$D71</f>
        <v>C</v>
      </c>
      <c r="U79" s="32" t="str">
        <f>'P18'!$D71</f>
        <v>C</v>
      </c>
      <c r="V79" s="32" t="str">
        <f>'P19'!$D71</f>
        <v>C</v>
      </c>
      <c r="W79" s="32" t="str">
        <f>'P20'!$D71</f>
        <v>C</v>
      </c>
      <c r="X79" s="35">
        <f t="shared" si="20"/>
        <v>20</v>
      </c>
      <c r="Y79" s="35">
        <f t="shared" si="21"/>
        <v>0</v>
      </c>
      <c r="Z79" s="35">
        <f t="shared" si="22"/>
        <v>0</v>
      </c>
      <c r="AA79" s="35">
        <f t="shared" si="23"/>
        <v>0</v>
      </c>
      <c r="AB79" t="str">
        <f t="shared" si="24"/>
        <v>C</v>
      </c>
    </row>
    <row r="80" spans="1:28">
      <c r="A80">
        <v>10</v>
      </c>
      <c r="B80" s="32" t="str">
        <f>Critères!$B71</f>
        <v>10.13</v>
      </c>
      <c r="C80" s="32" t="str">
        <f>Critères!$A59</f>
        <v>PRÉSENTATION</v>
      </c>
      <c r="D80" s="32" t="str">
        <f>'P01'!$D72</f>
        <v>C</v>
      </c>
      <c r="E80" s="32" t="str">
        <f>'P02'!$D72</f>
        <v>C</v>
      </c>
      <c r="F80" s="32" t="str">
        <f>'P03'!$D72</f>
        <v>C</v>
      </c>
      <c r="G80" s="32" t="str">
        <f>'P04'!$D72</f>
        <v>C</v>
      </c>
      <c r="H80" s="32" t="str">
        <f>'P05'!$D72</f>
        <v>C</v>
      </c>
      <c r="I80" s="32" t="str">
        <f>'P06'!$D72</f>
        <v>C</v>
      </c>
      <c r="J80" s="32" t="str">
        <f>'P07'!$D72</f>
        <v>C</v>
      </c>
      <c r="K80" s="32" t="str">
        <f>'P08'!$D72</f>
        <v>C</v>
      </c>
      <c r="L80" s="32" t="str">
        <f>'P09'!$D72</f>
        <v>C</v>
      </c>
      <c r="M80" s="32" t="str">
        <f>'P10'!$D72</f>
        <v>C</v>
      </c>
      <c r="N80" s="32" t="str">
        <f>'P11'!$D72</f>
        <v>C</v>
      </c>
      <c r="O80" s="32" t="str">
        <f>'P12'!$D72</f>
        <v>C</v>
      </c>
      <c r="P80" s="32" t="str">
        <f>'P13'!$D72</f>
        <v>C</v>
      </c>
      <c r="Q80" s="32" t="str">
        <f>'P14'!$D72</f>
        <v>C</v>
      </c>
      <c r="R80" s="32" t="str">
        <f>'P15'!$D72</f>
        <v>C</v>
      </c>
      <c r="S80" s="32" t="str">
        <f>'P16'!$D72</f>
        <v>C</v>
      </c>
      <c r="T80" s="32" t="str">
        <f>'P17'!$D72</f>
        <v>C</v>
      </c>
      <c r="U80" s="32" t="str">
        <f>'P18'!$D72</f>
        <v>C</v>
      </c>
      <c r="V80" s="32" t="str">
        <f>'P19'!$D72</f>
        <v>C</v>
      </c>
      <c r="W80" s="32" t="str">
        <f>'P20'!$D72</f>
        <v>C</v>
      </c>
      <c r="X80" s="35">
        <f t="shared" si="20"/>
        <v>20</v>
      </c>
      <c r="Y80" s="35">
        <f t="shared" si="21"/>
        <v>0</v>
      </c>
      <c r="Z80" s="35">
        <f t="shared" si="22"/>
        <v>0</v>
      </c>
      <c r="AA80" s="35">
        <f t="shared" si="23"/>
        <v>0</v>
      </c>
      <c r="AB80" t="str">
        <f t="shared" si="24"/>
        <v>C</v>
      </c>
    </row>
    <row r="81" spans="1:28">
      <c r="A81">
        <v>10</v>
      </c>
      <c r="B81" s="32" t="str">
        <f>Critères!$B72</f>
        <v>10.14</v>
      </c>
      <c r="C81" s="32" t="str">
        <f>Critères!$A59</f>
        <v>PRÉSENTATION</v>
      </c>
      <c r="D81" s="32" t="str">
        <f>'P01'!$D73</f>
        <v>NA</v>
      </c>
      <c r="E81" s="32" t="str">
        <f>'P02'!$D73</f>
        <v>NA</v>
      </c>
      <c r="F81" s="32" t="str">
        <f>'P03'!$D73</f>
        <v>NA</v>
      </c>
      <c r="G81" s="32" t="str">
        <f>'P04'!$D73</f>
        <v>NA</v>
      </c>
      <c r="H81" s="32" t="str">
        <f>'P05'!$D73</f>
        <v>NA</v>
      </c>
      <c r="I81" s="32" t="str">
        <f>'P06'!$D73</f>
        <v>NA</v>
      </c>
      <c r="J81" s="32" t="str">
        <f>'P07'!$D73</f>
        <v>NA</v>
      </c>
      <c r="K81" s="32" t="str">
        <f>'P08'!$D73</f>
        <v>NA</v>
      </c>
      <c r="L81" s="32" t="str">
        <f>'P09'!$D73</f>
        <v>NA</v>
      </c>
      <c r="M81" s="32" t="str">
        <f>'P10'!$D73</f>
        <v>NA</v>
      </c>
      <c r="N81" s="32" t="str">
        <f>'P11'!$D73</f>
        <v>NA</v>
      </c>
      <c r="O81" s="32" t="str">
        <f>'P12'!$D73</f>
        <v>NA</v>
      </c>
      <c r="P81" s="32" t="str">
        <f>'P13'!$D73</f>
        <v>NA</v>
      </c>
      <c r="Q81" s="32" t="str">
        <f>'P14'!$D73</f>
        <v>NA</v>
      </c>
      <c r="R81" s="32" t="str">
        <f>'P15'!$D73</f>
        <v>NA</v>
      </c>
      <c r="S81" s="32" t="str">
        <f>'P16'!$D73</f>
        <v>NA</v>
      </c>
      <c r="T81" s="32" t="str">
        <f>'P17'!$D73</f>
        <v>NA</v>
      </c>
      <c r="U81" s="32" t="str">
        <f>'P18'!$D73</f>
        <v>NA</v>
      </c>
      <c r="V81" s="32" t="str">
        <f>'P19'!$D73</f>
        <v>NA</v>
      </c>
      <c r="W81" s="32" t="str">
        <f>'P20'!$D73</f>
        <v>NA</v>
      </c>
      <c r="X81" s="35">
        <f t="shared" si="20"/>
        <v>0</v>
      </c>
      <c r="Y81" s="35">
        <f t="shared" si="21"/>
        <v>0</v>
      </c>
      <c r="Z81" s="35">
        <f t="shared" si="22"/>
        <v>20</v>
      </c>
      <c r="AA81" s="35">
        <f t="shared" si="23"/>
        <v>0</v>
      </c>
      <c r="AB81" t="str">
        <f t="shared" si="24"/>
        <v>NA</v>
      </c>
    </row>
    <row r="82" spans="1:28">
      <c r="A82" s="38"/>
      <c r="B82" s="39"/>
      <c r="C82" s="39"/>
      <c r="D82" s="39"/>
      <c r="E82" s="39"/>
      <c r="F82" s="39"/>
      <c r="G82" s="39"/>
      <c r="H82" s="39"/>
      <c r="I82" s="39"/>
      <c r="J82" s="39"/>
      <c r="K82" s="39"/>
      <c r="L82" s="39"/>
      <c r="M82" s="39"/>
      <c r="N82" s="39"/>
      <c r="O82" s="39"/>
      <c r="P82" s="39"/>
      <c r="Q82" s="39"/>
      <c r="R82" s="39"/>
      <c r="S82" s="39"/>
      <c r="T82" s="39"/>
      <c r="U82" s="39"/>
      <c r="V82" s="39"/>
      <c r="W82" s="39"/>
      <c r="X82" s="40">
        <f>SUM(X68:X81)</f>
        <v>240</v>
      </c>
      <c r="Y82" s="40">
        <f>SUM(Y68:Y81)</f>
        <v>0</v>
      </c>
      <c r="Z82" s="40">
        <f>SUM(Z68:Z81)</f>
        <v>40</v>
      </c>
      <c r="AA82" s="40">
        <f>SUM(AA68:AA81)</f>
        <v>0</v>
      </c>
    </row>
    <row r="83" spans="1:28">
      <c r="A83">
        <v>11</v>
      </c>
      <c r="B83" s="32" t="str">
        <f>Critères!$B73</f>
        <v>11.1</v>
      </c>
      <c r="C83" s="32" t="str">
        <f>Critères!$A73</f>
        <v>FORMULAIRES</v>
      </c>
      <c r="D83" s="32" t="str">
        <f>'P01'!$D74</f>
        <v>C</v>
      </c>
      <c r="E83" s="32" t="str">
        <f>'P02'!$D74</f>
        <v>C</v>
      </c>
      <c r="F83" s="32" t="str">
        <f>'P03'!$D74</f>
        <v>C</v>
      </c>
      <c r="G83" s="32" t="str">
        <f>'P04'!$D74</f>
        <v>C</v>
      </c>
      <c r="H83" s="32" t="str">
        <f>'P05'!$D74</f>
        <v>C</v>
      </c>
      <c r="I83" s="32" t="str">
        <f>'P06'!$D74</f>
        <v>C</v>
      </c>
      <c r="J83" s="32" t="str">
        <f>'P07'!$D74</f>
        <v>C</v>
      </c>
      <c r="K83" s="32" t="str">
        <f>'P08'!$D74</f>
        <v>C</v>
      </c>
      <c r="L83" s="32" t="str">
        <f>'P09'!$D74</f>
        <v>C</v>
      </c>
      <c r="M83" s="32" t="str">
        <f>'P10'!$D74</f>
        <v>C</v>
      </c>
      <c r="N83" s="32" t="str">
        <f>'P11'!$D74</f>
        <v>C</v>
      </c>
      <c r="O83" s="32" t="str">
        <f>'P12'!$D74</f>
        <v>C</v>
      </c>
      <c r="P83" s="32" t="str">
        <f>'P13'!$D74</f>
        <v>C</v>
      </c>
      <c r="Q83" s="32" t="str">
        <f>'P14'!$D74</f>
        <v>C</v>
      </c>
      <c r="R83" s="32" t="str">
        <f>'P15'!$D74</f>
        <v>C</v>
      </c>
      <c r="S83" s="32" t="str">
        <f>'P16'!$D74</f>
        <v>C</v>
      </c>
      <c r="T83" s="32" t="str">
        <f>'P17'!$D74</f>
        <v>C</v>
      </c>
      <c r="U83" s="32" t="str">
        <f>'P18'!$D74</f>
        <v>C</v>
      </c>
      <c r="V83" s="32" t="str">
        <f>'P19'!$D74</f>
        <v>C</v>
      </c>
      <c r="W83" s="32" t="str">
        <f>'P20'!$D74</f>
        <v>C</v>
      </c>
      <c r="X83" s="35">
        <f t="shared" ref="X83:X95" si="25">COUNTIF(D83:W83,"C")</f>
        <v>20</v>
      </c>
      <c r="Y83" s="35">
        <f t="shared" ref="Y83:Y95" si="26">COUNTIF(D83:W83,"NC")</f>
        <v>0</v>
      </c>
      <c r="Z83" s="35">
        <f t="shared" ref="Z83:Z95" si="27">COUNTIF(D83:W83,"NA")</f>
        <v>0</v>
      </c>
      <c r="AA83" s="35">
        <f t="shared" ref="AA83:AA95" si="28">COUNTIF(D83:W83,"NT")</f>
        <v>0</v>
      </c>
      <c r="AB83" t="str">
        <f t="shared" ref="AB83:AB95" si="29">IF(Y83&gt;0,"NC",IF(X83&gt;0,"C",IF(AA83&gt;0,"NT","NA")))</f>
        <v>C</v>
      </c>
    </row>
    <row r="84" spans="1:28">
      <c r="A84">
        <v>11</v>
      </c>
      <c r="B84" s="32" t="str">
        <f>Critères!$B74</f>
        <v>11.2</v>
      </c>
      <c r="C84" s="32" t="str">
        <f>Critères!$A73</f>
        <v>FORMULAIRES</v>
      </c>
      <c r="D84" s="32" t="str">
        <f>'P01'!$D75</f>
        <v>C</v>
      </c>
      <c r="E84" s="32" t="str">
        <f>'P02'!$D75</f>
        <v>C</v>
      </c>
      <c r="F84" s="32" t="str">
        <f>'P03'!$D75</f>
        <v>C</v>
      </c>
      <c r="G84" s="32" t="str">
        <f>'P04'!$D75</f>
        <v>C</v>
      </c>
      <c r="H84" s="32" t="str">
        <f>'P05'!$D75</f>
        <v>C</v>
      </c>
      <c r="I84" s="32" t="str">
        <f>'P06'!$D75</f>
        <v>C</v>
      </c>
      <c r="J84" s="32" t="str">
        <f>'P07'!$D75</f>
        <v>C</v>
      </c>
      <c r="K84" s="32" t="str">
        <f>'P08'!$D75</f>
        <v>C</v>
      </c>
      <c r="L84" s="32" t="str">
        <f>'P09'!$D75</f>
        <v>C</v>
      </c>
      <c r="M84" s="32" t="str">
        <f>'P10'!$D75</f>
        <v>C</v>
      </c>
      <c r="N84" s="32" t="str">
        <f>'P11'!$D75</f>
        <v>C</v>
      </c>
      <c r="O84" s="32" t="str">
        <f>'P12'!$D75</f>
        <v>C</v>
      </c>
      <c r="P84" s="32" t="str">
        <f>'P13'!$D75</f>
        <v>C</v>
      </c>
      <c r="Q84" s="32" t="str">
        <f>'P14'!$D75</f>
        <v>C</v>
      </c>
      <c r="R84" s="32" t="str">
        <f>'P15'!$D75</f>
        <v>C</v>
      </c>
      <c r="S84" s="32" t="str">
        <f>'P16'!$D75</f>
        <v>C</v>
      </c>
      <c r="T84" s="32" t="str">
        <f>'P17'!$D75</f>
        <v>C</v>
      </c>
      <c r="U84" s="32" t="str">
        <f>'P18'!$D75</f>
        <v>C</v>
      </c>
      <c r="V84" s="32" t="str">
        <f>'P19'!$D75</f>
        <v>C</v>
      </c>
      <c r="W84" s="32" t="str">
        <f>'P20'!$D75</f>
        <v>C</v>
      </c>
      <c r="X84" s="35">
        <f t="shared" si="25"/>
        <v>20</v>
      </c>
      <c r="Y84" s="35">
        <f t="shared" si="26"/>
        <v>0</v>
      </c>
      <c r="Z84" s="35">
        <f t="shared" si="27"/>
        <v>0</v>
      </c>
      <c r="AA84" s="35">
        <f t="shared" si="28"/>
        <v>0</v>
      </c>
      <c r="AB84" t="str">
        <f t="shared" si="29"/>
        <v>C</v>
      </c>
    </row>
    <row r="85" spans="1:28">
      <c r="A85">
        <v>11</v>
      </c>
      <c r="B85" s="32" t="str">
        <f>Critères!$B75</f>
        <v>11.3</v>
      </c>
      <c r="C85" s="32" t="str">
        <f>Critères!$A73</f>
        <v>FORMULAIRES</v>
      </c>
      <c r="D85" s="32" t="str">
        <f>'P01'!$D76</f>
        <v>C</v>
      </c>
      <c r="E85" s="32" t="str">
        <f>'P02'!$D76</f>
        <v>C</v>
      </c>
      <c r="F85" s="32" t="str">
        <f>'P03'!$D76</f>
        <v>C</v>
      </c>
      <c r="G85" s="32" t="str">
        <f>'P04'!$D76</f>
        <v>C</v>
      </c>
      <c r="H85" s="32" t="str">
        <f>'P05'!$D76</f>
        <v>C</v>
      </c>
      <c r="I85" s="32" t="str">
        <f>'P06'!$D76</f>
        <v>C</v>
      </c>
      <c r="J85" s="32" t="str">
        <f>'P07'!$D76</f>
        <v>C</v>
      </c>
      <c r="K85" s="32" t="str">
        <f>'P08'!$D76</f>
        <v>C</v>
      </c>
      <c r="L85" s="32" t="str">
        <f>'P09'!$D76</f>
        <v>C</v>
      </c>
      <c r="M85" s="32" t="str">
        <f>'P10'!$D76</f>
        <v>C</v>
      </c>
      <c r="N85" s="32" t="str">
        <f>'P11'!$D76</f>
        <v>C</v>
      </c>
      <c r="O85" s="32" t="str">
        <f>'P12'!$D76</f>
        <v>C</v>
      </c>
      <c r="P85" s="32" t="str">
        <f>'P13'!$D76</f>
        <v>C</v>
      </c>
      <c r="Q85" s="32" t="str">
        <f>'P14'!$D76</f>
        <v>C</v>
      </c>
      <c r="R85" s="32" t="str">
        <f>'P15'!$D76</f>
        <v>C</v>
      </c>
      <c r="S85" s="32" t="str">
        <f>'P16'!$D76</f>
        <v>C</v>
      </c>
      <c r="T85" s="32" t="str">
        <f>'P17'!$D76</f>
        <v>C</v>
      </c>
      <c r="U85" s="32" t="str">
        <f>'P18'!$D76</f>
        <v>C</v>
      </c>
      <c r="V85" s="32" t="str">
        <f>'P19'!$D76</f>
        <v>C</v>
      </c>
      <c r="W85" s="32" t="str">
        <f>'P20'!$D76</f>
        <v>C</v>
      </c>
      <c r="X85" s="35">
        <f t="shared" si="25"/>
        <v>20</v>
      </c>
      <c r="Y85" s="35">
        <f t="shared" si="26"/>
        <v>0</v>
      </c>
      <c r="Z85" s="35">
        <f t="shared" si="27"/>
        <v>0</v>
      </c>
      <c r="AA85" s="35">
        <f t="shared" si="28"/>
        <v>0</v>
      </c>
      <c r="AB85" t="str">
        <f t="shared" si="29"/>
        <v>C</v>
      </c>
    </row>
    <row r="86" spans="1:28">
      <c r="A86">
        <v>11</v>
      </c>
      <c r="B86" s="32" t="str">
        <f>Critères!$B76</f>
        <v>11.4</v>
      </c>
      <c r="C86" s="32" t="str">
        <f>Critères!$A73</f>
        <v>FORMULAIRES</v>
      </c>
      <c r="D86" s="32" t="str">
        <f>'P01'!$D77</f>
        <v>C</v>
      </c>
      <c r="E86" s="32" t="str">
        <f>'P02'!$D77</f>
        <v>C</v>
      </c>
      <c r="F86" s="32" t="str">
        <f>'P03'!$D77</f>
        <v>C</v>
      </c>
      <c r="G86" s="32" t="str">
        <f>'P04'!$D77</f>
        <v>C</v>
      </c>
      <c r="H86" s="32" t="str">
        <f>'P05'!$D77</f>
        <v>C</v>
      </c>
      <c r="I86" s="32" t="str">
        <f>'P06'!$D77</f>
        <v>C</v>
      </c>
      <c r="J86" s="32" t="str">
        <f>'P07'!$D77</f>
        <v>C</v>
      </c>
      <c r="K86" s="32" t="str">
        <f>'P08'!$D77</f>
        <v>C</v>
      </c>
      <c r="L86" s="32" t="str">
        <f>'P09'!$D77</f>
        <v>C</v>
      </c>
      <c r="M86" s="32" t="str">
        <f>'P10'!$D77</f>
        <v>C</v>
      </c>
      <c r="N86" s="32" t="str">
        <f>'P11'!$D77</f>
        <v>C</v>
      </c>
      <c r="O86" s="32" t="str">
        <f>'P12'!$D77</f>
        <v>C</v>
      </c>
      <c r="P86" s="32" t="str">
        <f>'P13'!$D77</f>
        <v>C</v>
      </c>
      <c r="Q86" s="32" t="str">
        <f>'P14'!$D77</f>
        <v>C</v>
      </c>
      <c r="R86" s="32" t="str">
        <f>'P15'!$D77</f>
        <v>C</v>
      </c>
      <c r="S86" s="32" t="str">
        <f>'P16'!$D77</f>
        <v>C</v>
      </c>
      <c r="T86" s="32" t="str">
        <f>'P17'!$D77</f>
        <v>C</v>
      </c>
      <c r="U86" s="32" t="str">
        <f>'P18'!$D77</f>
        <v>C</v>
      </c>
      <c r="V86" s="32" t="str">
        <f>'P19'!$D77</f>
        <v>C</v>
      </c>
      <c r="W86" s="32" t="str">
        <f>'P20'!$D77</f>
        <v>C</v>
      </c>
      <c r="X86" s="35">
        <f t="shared" si="25"/>
        <v>20</v>
      </c>
      <c r="Y86" s="35">
        <f t="shared" si="26"/>
        <v>0</v>
      </c>
      <c r="Z86" s="35">
        <f t="shared" si="27"/>
        <v>0</v>
      </c>
      <c r="AA86" s="35">
        <f t="shared" si="28"/>
        <v>0</v>
      </c>
      <c r="AB86" t="str">
        <f t="shared" si="29"/>
        <v>C</v>
      </c>
    </row>
    <row r="87" spans="1:28">
      <c r="A87">
        <v>11</v>
      </c>
      <c r="B87" s="32" t="str">
        <f>Critères!$B77</f>
        <v>11.5</v>
      </c>
      <c r="C87" s="32" t="str">
        <f>Critères!$A73</f>
        <v>FORMULAIRES</v>
      </c>
      <c r="D87" s="32" t="str">
        <f>'P01'!$D78</f>
        <v>NA</v>
      </c>
      <c r="E87" s="32" t="str">
        <f>'P02'!$D78</f>
        <v>NA</v>
      </c>
      <c r="F87" s="32" t="str">
        <f>'P03'!$D78</f>
        <v>NA</v>
      </c>
      <c r="G87" s="32" t="str">
        <f>'P04'!$D78</f>
        <v>NA</v>
      </c>
      <c r="H87" s="32" t="str">
        <f>'P05'!$D78</f>
        <v>NA</v>
      </c>
      <c r="I87" s="32" t="str">
        <f>'P06'!$D78</f>
        <v>NA</v>
      </c>
      <c r="J87" s="32" t="str">
        <f>'P07'!$D78</f>
        <v>NA</v>
      </c>
      <c r="K87" s="32" t="str">
        <f>'P08'!$D78</f>
        <v>NA</v>
      </c>
      <c r="L87" s="32" t="str">
        <f>'P09'!$D78</f>
        <v>NA</v>
      </c>
      <c r="M87" s="32" t="str">
        <f>'P10'!$D78</f>
        <v>NA</v>
      </c>
      <c r="N87" s="32" t="str">
        <f>'P11'!$D78</f>
        <v>NA</v>
      </c>
      <c r="O87" s="32" t="str">
        <f>'P12'!$D78</f>
        <v>NA</v>
      </c>
      <c r="P87" s="32" t="str">
        <f>'P13'!$D78</f>
        <v>NA</v>
      </c>
      <c r="Q87" s="32" t="str">
        <f>'P14'!$D78</f>
        <v>NA</v>
      </c>
      <c r="R87" s="32" t="str">
        <f>'P15'!$D78</f>
        <v>NA</v>
      </c>
      <c r="S87" s="32" t="str">
        <f>'P16'!$D78</f>
        <v>NA</v>
      </c>
      <c r="T87" s="32" t="str">
        <f>'P17'!$D78</f>
        <v>NA</v>
      </c>
      <c r="U87" s="32" t="str">
        <f>'P18'!$D78</f>
        <v>NA</v>
      </c>
      <c r="V87" s="32" t="str">
        <f>'P19'!$D78</f>
        <v>NA</v>
      </c>
      <c r="W87" s="32" t="str">
        <f>'P20'!$D78</f>
        <v>NA</v>
      </c>
      <c r="X87" s="35">
        <f t="shared" si="25"/>
        <v>0</v>
      </c>
      <c r="Y87" s="35">
        <f t="shared" si="26"/>
        <v>0</v>
      </c>
      <c r="Z87" s="35">
        <f t="shared" si="27"/>
        <v>20</v>
      </c>
      <c r="AA87" s="35">
        <f t="shared" si="28"/>
        <v>0</v>
      </c>
      <c r="AB87" t="str">
        <f t="shared" si="29"/>
        <v>NA</v>
      </c>
    </row>
    <row r="88" spans="1:28">
      <c r="A88">
        <v>11</v>
      </c>
      <c r="B88" s="32" t="str">
        <f>Critères!$B78</f>
        <v>11.6</v>
      </c>
      <c r="C88" s="32" t="str">
        <f>Critères!$A73</f>
        <v>FORMULAIRES</v>
      </c>
      <c r="D88" s="32" t="str">
        <f>'P01'!$D79</f>
        <v>NA</v>
      </c>
      <c r="E88" s="32" t="str">
        <f>'P02'!$D79</f>
        <v>NA</v>
      </c>
      <c r="F88" s="32" t="str">
        <f>'P03'!$D79</f>
        <v>NA</v>
      </c>
      <c r="G88" s="32" t="str">
        <f>'P04'!$D79</f>
        <v>NA</v>
      </c>
      <c r="H88" s="32" t="str">
        <f>'P05'!$D79</f>
        <v>NA</v>
      </c>
      <c r="I88" s="32" t="str">
        <f>'P06'!$D79</f>
        <v>NA</v>
      </c>
      <c r="J88" s="32" t="str">
        <f>'P07'!$D79</f>
        <v>NA</v>
      </c>
      <c r="K88" s="32" t="str">
        <f>'P08'!$D79</f>
        <v>NA</v>
      </c>
      <c r="L88" s="32" t="str">
        <f>'P09'!$D79</f>
        <v>NA</v>
      </c>
      <c r="M88" s="32" t="str">
        <f>'P10'!$D79</f>
        <v>NA</v>
      </c>
      <c r="N88" s="32" t="str">
        <f>'P11'!$D79</f>
        <v>NA</v>
      </c>
      <c r="O88" s="32" t="str">
        <f>'P12'!$D79</f>
        <v>NA</v>
      </c>
      <c r="P88" s="32" t="str">
        <f>'P13'!$D79</f>
        <v>NA</v>
      </c>
      <c r="Q88" s="32" t="str">
        <f>'P14'!$D79</f>
        <v>NA</v>
      </c>
      <c r="R88" s="32" t="str">
        <f>'P15'!$D79</f>
        <v>NA</v>
      </c>
      <c r="S88" s="32" t="str">
        <f>'P16'!$D79</f>
        <v>NA</v>
      </c>
      <c r="T88" s="32" t="str">
        <f>'P17'!$D79</f>
        <v>NA</v>
      </c>
      <c r="U88" s="32" t="str">
        <f>'P18'!$D79</f>
        <v>NA</v>
      </c>
      <c r="V88" s="32" t="str">
        <f>'P19'!$D79</f>
        <v>NA</v>
      </c>
      <c r="W88" s="32" t="str">
        <f>'P20'!$D79</f>
        <v>NA</v>
      </c>
      <c r="X88" s="35">
        <f t="shared" si="25"/>
        <v>0</v>
      </c>
      <c r="Y88" s="35">
        <f t="shared" si="26"/>
        <v>0</v>
      </c>
      <c r="Z88" s="35">
        <f t="shared" si="27"/>
        <v>20</v>
      </c>
      <c r="AA88" s="35">
        <f t="shared" si="28"/>
        <v>0</v>
      </c>
      <c r="AB88" t="str">
        <f t="shared" si="29"/>
        <v>NA</v>
      </c>
    </row>
    <row r="89" spans="1:28">
      <c r="A89">
        <v>11</v>
      </c>
      <c r="B89" s="32" t="str">
        <f>Critères!$B79</f>
        <v>11.7</v>
      </c>
      <c r="C89" s="32" t="str">
        <f>Critères!$A73</f>
        <v>FORMULAIRES</v>
      </c>
      <c r="D89" s="32" t="str">
        <f>'P01'!$D80</f>
        <v>NA</v>
      </c>
      <c r="E89" s="32" t="str">
        <f>'P02'!$D80</f>
        <v>NA</v>
      </c>
      <c r="F89" s="32" t="str">
        <f>'P03'!$D80</f>
        <v>NA</v>
      </c>
      <c r="G89" s="32" t="str">
        <f>'P04'!$D80</f>
        <v>NA</v>
      </c>
      <c r="H89" s="32" t="str">
        <f>'P05'!$D80</f>
        <v>NA</v>
      </c>
      <c r="I89" s="32" t="str">
        <f>'P06'!$D80</f>
        <v>NA</v>
      </c>
      <c r="J89" s="32" t="str">
        <f>'P07'!$D80</f>
        <v>NA</v>
      </c>
      <c r="K89" s="32" t="str">
        <f>'P08'!$D80</f>
        <v>NA</v>
      </c>
      <c r="L89" s="32" t="str">
        <f>'P09'!$D80</f>
        <v>NA</v>
      </c>
      <c r="M89" s="32" t="str">
        <f>'P10'!$D80</f>
        <v>NA</v>
      </c>
      <c r="N89" s="32" t="str">
        <f>'P11'!$D80</f>
        <v>NA</v>
      </c>
      <c r="O89" s="32" t="str">
        <f>'P12'!$D80</f>
        <v>NA</v>
      </c>
      <c r="P89" s="32" t="str">
        <f>'P13'!$D80</f>
        <v>NA</v>
      </c>
      <c r="Q89" s="32" t="str">
        <f>'P14'!$D80</f>
        <v>NA</v>
      </c>
      <c r="R89" s="32" t="str">
        <f>'P15'!$D80</f>
        <v>NA</v>
      </c>
      <c r="S89" s="32" t="str">
        <f>'P16'!$D80</f>
        <v>NA</v>
      </c>
      <c r="T89" s="32" t="str">
        <f>'P17'!$D80</f>
        <v>NA</v>
      </c>
      <c r="U89" s="32" t="str">
        <f>'P18'!$D80</f>
        <v>NA</v>
      </c>
      <c r="V89" s="32" t="str">
        <f>'P19'!$D80</f>
        <v>NA</v>
      </c>
      <c r="W89" s="32" t="str">
        <f>'P20'!$D80</f>
        <v>NA</v>
      </c>
      <c r="X89" s="35">
        <f t="shared" si="25"/>
        <v>0</v>
      </c>
      <c r="Y89" s="35">
        <f t="shared" si="26"/>
        <v>0</v>
      </c>
      <c r="Z89" s="35">
        <f t="shared" si="27"/>
        <v>20</v>
      </c>
      <c r="AA89" s="35">
        <f t="shared" si="28"/>
        <v>0</v>
      </c>
      <c r="AB89" t="str">
        <f t="shared" si="29"/>
        <v>NA</v>
      </c>
    </row>
    <row r="90" spans="1:28">
      <c r="A90">
        <v>11</v>
      </c>
      <c r="B90" s="32" t="str">
        <f>Critères!$B80</f>
        <v>11.8</v>
      </c>
      <c r="C90" s="32" t="str">
        <f>Critères!$A73</f>
        <v>FORMULAIRES</v>
      </c>
      <c r="D90" s="32" t="str">
        <f>'P01'!$D81</f>
        <v>NA</v>
      </c>
      <c r="E90" s="32" t="str">
        <f>'P02'!$D81</f>
        <v>NA</v>
      </c>
      <c r="F90" s="32" t="str">
        <f>'P03'!$D81</f>
        <v>NA</v>
      </c>
      <c r="G90" s="32" t="str">
        <f>'P04'!$D81</f>
        <v>NA</v>
      </c>
      <c r="H90" s="32" t="str">
        <f>'P05'!$D81</f>
        <v>NA</v>
      </c>
      <c r="I90" s="32" t="str">
        <f>'P06'!$D81</f>
        <v>NA</v>
      </c>
      <c r="J90" s="32" t="str">
        <f>'P07'!$D81</f>
        <v>NA</v>
      </c>
      <c r="K90" s="32" t="str">
        <f>'P08'!$D81</f>
        <v>NA</v>
      </c>
      <c r="L90" s="32" t="str">
        <f>'P09'!$D81</f>
        <v>NA</v>
      </c>
      <c r="M90" s="32" t="str">
        <f>'P10'!$D81</f>
        <v>NA</v>
      </c>
      <c r="N90" s="32" t="str">
        <f>'P11'!$D81</f>
        <v>NA</v>
      </c>
      <c r="O90" s="32" t="str">
        <f>'P12'!$D81</f>
        <v>NA</v>
      </c>
      <c r="P90" s="32" t="str">
        <f>'P13'!$D81</f>
        <v>NA</v>
      </c>
      <c r="Q90" s="32" t="str">
        <f>'P14'!$D81</f>
        <v>NA</v>
      </c>
      <c r="R90" s="32" t="str">
        <f>'P15'!$D81</f>
        <v>NA</v>
      </c>
      <c r="S90" s="32" t="str">
        <f>'P16'!$D81</f>
        <v>NA</v>
      </c>
      <c r="T90" s="32" t="str">
        <f>'P17'!$D81</f>
        <v>NA</v>
      </c>
      <c r="U90" s="32" t="str">
        <f>'P18'!$D81</f>
        <v>NA</v>
      </c>
      <c r="V90" s="32" t="str">
        <f>'P19'!$D81</f>
        <v>NA</v>
      </c>
      <c r="W90" s="32" t="str">
        <f>'P20'!$D81</f>
        <v>NA</v>
      </c>
      <c r="X90" s="35">
        <f t="shared" si="25"/>
        <v>0</v>
      </c>
      <c r="Y90" s="35">
        <f t="shared" si="26"/>
        <v>0</v>
      </c>
      <c r="Z90" s="35">
        <f t="shared" si="27"/>
        <v>20</v>
      </c>
      <c r="AA90" s="35">
        <f t="shared" si="28"/>
        <v>0</v>
      </c>
      <c r="AB90" t="str">
        <f t="shared" si="29"/>
        <v>NA</v>
      </c>
    </row>
    <row r="91" spans="1:28">
      <c r="A91">
        <v>11</v>
      </c>
      <c r="B91" s="32" t="str">
        <f>Critères!$B81</f>
        <v>11.9</v>
      </c>
      <c r="C91" s="32" t="str">
        <f>Critères!$A73</f>
        <v>FORMULAIRES</v>
      </c>
      <c r="D91" s="32" t="str">
        <f>'P01'!$D82</f>
        <v>C</v>
      </c>
      <c r="E91" s="32" t="str">
        <f>'P02'!$D82</f>
        <v>C</v>
      </c>
      <c r="F91" s="32" t="str">
        <f>'P03'!$D82</f>
        <v>C</v>
      </c>
      <c r="G91" s="32" t="str">
        <f>'P04'!$D82</f>
        <v>C</v>
      </c>
      <c r="H91" s="32" t="str">
        <f>'P05'!$D82</f>
        <v>C</v>
      </c>
      <c r="I91" s="32" t="str">
        <f>'P06'!$D82</f>
        <v>C</v>
      </c>
      <c r="J91" s="32" t="str">
        <f>'P07'!$D82</f>
        <v>C</v>
      </c>
      <c r="K91" s="32" t="str">
        <f>'P08'!$D82</f>
        <v>C</v>
      </c>
      <c r="L91" s="32" t="str">
        <f>'P09'!$D82</f>
        <v>C</v>
      </c>
      <c r="M91" s="32" t="str">
        <f>'P10'!$D82</f>
        <v>C</v>
      </c>
      <c r="N91" s="32" t="str">
        <f>'P11'!$D82</f>
        <v>C</v>
      </c>
      <c r="O91" s="32" t="str">
        <f>'P12'!$D82</f>
        <v>C</v>
      </c>
      <c r="P91" s="32" t="str">
        <f>'P13'!$D82</f>
        <v>C</v>
      </c>
      <c r="Q91" s="32" t="str">
        <f>'P14'!$D82</f>
        <v>C</v>
      </c>
      <c r="R91" s="32" t="str">
        <f>'P15'!$D82</f>
        <v>C</v>
      </c>
      <c r="S91" s="32" t="str">
        <f>'P16'!$D82</f>
        <v>C</v>
      </c>
      <c r="T91" s="32" t="str">
        <f>'P17'!$D82</f>
        <v>C</v>
      </c>
      <c r="U91" s="32" t="str">
        <f>'P18'!$D82</f>
        <v>C</v>
      </c>
      <c r="V91" s="32" t="str">
        <f>'P19'!$D82</f>
        <v>C</v>
      </c>
      <c r="W91" s="32" t="str">
        <f>'P20'!$D82</f>
        <v>C</v>
      </c>
      <c r="X91" s="35">
        <f t="shared" si="25"/>
        <v>20</v>
      </c>
      <c r="Y91" s="35">
        <f t="shared" si="26"/>
        <v>0</v>
      </c>
      <c r="Z91" s="35">
        <f t="shared" si="27"/>
        <v>0</v>
      </c>
      <c r="AA91" s="35">
        <f t="shared" si="28"/>
        <v>0</v>
      </c>
      <c r="AB91" t="str">
        <f t="shared" si="29"/>
        <v>C</v>
      </c>
    </row>
    <row r="92" spans="1:28">
      <c r="A92">
        <v>11</v>
      </c>
      <c r="B92" s="32" t="str">
        <f>Critères!$B82</f>
        <v>11.10</v>
      </c>
      <c r="C92" s="32" t="str">
        <f>Critères!$A73</f>
        <v>FORMULAIRES</v>
      </c>
      <c r="D92" s="32" t="str">
        <f>'P01'!$D83</f>
        <v>C</v>
      </c>
      <c r="E92" s="32" t="str">
        <f>'P02'!$D83</f>
        <v>C</v>
      </c>
      <c r="F92" s="32" t="str">
        <f>'P03'!$D83</f>
        <v>C</v>
      </c>
      <c r="G92" s="32" t="str">
        <f>'P04'!$D83</f>
        <v>C</v>
      </c>
      <c r="H92" s="32" t="str">
        <f>'P05'!$D83</f>
        <v>C</v>
      </c>
      <c r="I92" s="32" t="str">
        <f>'P06'!$D83</f>
        <v>C</v>
      </c>
      <c r="J92" s="32" t="str">
        <f>'P07'!$D83</f>
        <v>C</v>
      </c>
      <c r="K92" s="32" t="str">
        <f>'P08'!$D83</f>
        <v>C</v>
      </c>
      <c r="L92" s="32" t="str">
        <f>'P09'!$D83</f>
        <v>C</v>
      </c>
      <c r="M92" s="32" t="str">
        <f>'P10'!$D83</f>
        <v>C</v>
      </c>
      <c r="N92" s="32" t="str">
        <f>'P11'!$D83</f>
        <v>C</v>
      </c>
      <c r="O92" s="32" t="str">
        <f>'P12'!$D83</f>
        <v>C</v>
      </c>
      <c r="P92" s="32" t="str">
        <f>'P13'!$D83</f>
        <v>C</v>
      </c>
      <c r="Q92" s="32" t="str">
        <f>'P14'!$D83</f>
        <v>C</v>
      </c>
      <c r="R92" s="32" t="str">
        <f>'P15'!$D83</f>
        <v>C</v>
      </c>
      <c r="S92" s="32" t="str">
        <f>'P16'!$D83</f>
        <v>C</v>
      </c>
      <c r="T92" s="32" t="str">
        <f>'P17'!$D83</f>
        <v>C</v>
      </c>
      <c r="U92" s="32" t="str">
        <f>'P18'!$D83</f>
        <v>C</v>
      </c>
      <c r="V92" s="32" t="str">
        <f>'P19'!$D83</f>
        <v>C</v>
      </c>
      <c r="W92" s="32" t="str">
        <f>'P20'!$D83</f>
        <v>C</v>
      </c>
      <c r="X92" s="35">
        <f t="shared" si="25"/>
        <v>20</v>
      </c>
      <c r="Y92" s="35">
        <f t="shared" si="26"/>
        <v>0</v>
      </c>
      <c r="Z92" s="35">
        <f t="shared" si="27"/>
        <v>0</v>
      </c>
      <c r="AA92" s="35">
        <f t="shared" si="28"/>
        <v>0</v>
      </c>
      <c r="AB92" t="str">
        <f t="shared" si="29"/>
        <v>C</v>
      </c>
    </row>
    <row r="93" spans="1:28">
      <c r="A93">
        <v>11</v>
      </c>
      <c r="B93" s="32" t="str">
        <f>Critères!$B83</f>
        <v>11.11</v>
      </c>
      <c r="C93" s="32" t="str">
        <f>Critères!$A73</f>
        <v>FORMULAIRES</v>
      </c>
      <c r="D93" s="32" t="str">
        <f>'P01'!$D84</f>
        <v>C</v>
      </c>
      <c r="E93" s="32" t="str">
        <f>'P02'!$D84</f>
        <v>C</v>
      </c>
      <c r="F93" s="32" t="str">
        <f>'P03'!$D84</f>
        <v>C</v>
      </c>
      <c r="G93" s="32" t="str">
        <f>'P04'!$D84</f>
        <v>C</v>
      </c>
      <c r="H93" s="32" t="str">
        <f>'P05'!$D84</f>
        <v>C</v>
      </c>
      <c r="I93" s="32" t="str">
        <f>'P06'!$D84</f>
        <v>C</v>
      </c>
      <c r="J93" s="32" t="str">
        <f>'P07'!$D84</f>
        <v>C</v>
      </c>
      <c r="K93" s="32" t="str">
        <f>'P08'!$D84</f>
        <v>C</v>
      </c>
      <c r="L93" s="32" t="str">
        <f>'P09'!$D84</f>
        <v>C</v>
      </c>
      <c r="M93" s="32" t="str">
        <f>'P10'!$D84</f>
        <v>C</v>
      </c>
      <c r="N93" s="32" t="str">
        <f>'P11'!$D84</f>
        <v>C</v>
      </c>
      <c r="O93" s="32" t="str">
        <f>'P12'!$D84</f>
        <v>C</v>
      </c>
      <c r="P93" s="32" t="str">
        <f>'P13'!$D84</f>
        <v>C</v>
      </c>
      <c r="Q93" s="32" t="str">
        <f>'P14'!$D84</f>
        <v>C</v>
      </c>
      <c r="R93" s="32" t="str">
        <f>'P15'!$D84</f>
        <v>C</v>
      </c>
      <c r="S93" s="32" t="str">
        <f>'P16'!$D84</f>
        <v>C</v>
      </c>
      <c r="T93" s="32" t="str">
        <f>'P17'!$D84</f>
        <v>C</v>
      </c>
      <c r="U93" s="32" t="str">
        <f>'P18'!$D84</f>
        <v>C</v>
      </c>
      <c r="V93" s="32" t="str">
        <f>'P19'!$D84</f>
        <v>C</v>
      </c>
      <c r="W93" s="32" t="str">
        <f>'P20'!$D84</f>
        <v>C</v>
      </c>
      <c r="X93" s="35">
        <f t="shared" si="25"/>
        <v>20</v>
      </c>
      <c r="Y93" s="35">
        <f t="shared" si="26"/>
        <v>0</v>
      </c>
      <c r="Z93" s="35">
        <f t="shared" si="27"/>
        <v>0</v>
      </c>
      <c r="AA93" s="35">
        <f t="shared" si="28"/>
        <v>0</v>
      </c>
      <c r="AB93" t="str">
        <f t="shared" si="29"/>
        <v>C</v>
      </c>
    </row>
    <row r="94" spans="1:28">
      <c r="A94">
        <v>11</v>
      </c>
      <c r="B94" s="32" t="str">
        <f>Critères!$B84</f>
        <v>11.12</v>
      </c>
      <c r="C94" s="32" t="str">
        <f>Critères!$A73</f>
        <v>FORMULAIRES</v>
      </c>
      <c r="D94" s="32" t="str">
        <f>'P01'!$D85</f>
        <v>C</v>
      </c>
      <c r="E94" s="32" t="str">
        <f>'P02'!$D85</f>
        <v>C</v>
      </c>
      <c r="F94" s="32" t="str">
        <f>'P03'!$D85</f>
        <v>C</v>
      </c>
      <c r="G94" s="32" t="str">
        <f>'P04'!$D85</f>
        <v>C</v>
      </c>
      <c r="H94" s="32" t="str">
        <f>'P05'!$D85</f>
        <v>C</v>
      </c>
      <c r="I94" s="32" t="str">
        <f>'P06'!$D85</f>
        <v>C</v>
      </c>
      <c r="J94" s="32" t="str">
        <f>'P07'!$D85</f>
        <v>C</v>
      </c>
      <c r="K94" s="32" t="str">
        <f>'P08'!$D85</f>
        <v>C</v>
      </c>
      <c r="L94" s="32" t="str">
        <f>'P09'!$D85</f>
        <v>C</v>
      </c>
      <c r="M94" s="32" t="str">
        <f>'P10'!$D85</f>
        <v>C</v>
      </c>
      <c r="N94" s="32" t="str">
        <f>'P11'!$D85</f>
        <v>C</v>
      </c>
      <c r="O94" s="32" t="str">
        <f>'P12'!$D85</f>
        <v>C</v>
      </c>
      <c r="P94" s="32" t="str">
        <f>'P13'!$D85</f>
        <v>C</v>
      </c>
      <c r="Q94" s="32" t="str">
        <f>'P14'!$D85</f>
        <v>C</v>
      </c>
      <c r="R94" s="32" t="str">
        <f>'P15'!$D85</f>
        <v>C</v>
      </c>
      <c r="S94" s="32" t="str">
        <f>'P16'!$D85</f>
        <v>C</v>
      </c>
      <c r="T94" s="32" t="str">
        <f>'P17'!$D85</f>
        <v>C</v>
      </c>
      <c r="U94" s="32" t="str">
        <f>'P18'!$D85</f>
        <v>C</v>
      </c>
      <c r="V94" s="32" t="str">
        <f>'P19'!$D85</f>
        <v>C</v>
      </c>
      <c r="W94" s="32" t="str">
        <f>'P20'!$D85</f>
        <v>C</v>
      </c>
      <c r="X94" s="35">
        <f t="shared" si="25"/>
        <v>20</v>
      </c>
      <c r="Y94" s="35">
        <f t="shared" si="26"/>
        <v>0</v>
      </c>
      <c r="Z94" s="35">
        <f t="shared" si="27"/>
        <v>0</v>
      </c>
      <c r="AA94" s="35">
        <f t="shared" si="28"/>
        <v>0</v>
      </c>
      <c r="AB94" t="str">
        <f t="shared" si="29"/>
        <v>C</v>
      </c>
    </row>
    <row r="95" spans="1:28">
      <c r="A95">
        <v>11</v>
      </c>
      <c r="B95" s="32" t="str">
        <f>Critères!$B85</f>
        <v>11.13</v>
      </c>
      <c r="C95" s="32" t="str">
        <f>Critères!$A73</f>
        <v>FORMULAIRES</v>
      </c>
      <c r="D95" s="32" t="str">
        <f>'P01'!$D86</f>
        <v>C</v>
      </c>
      <c r="E95" s="32" t="str">
        <f>'P02'!$D86</f>
        <v>C</v>
      </c>
      <c r="F95" s="32" t="str">
        <f>'P03'!$D86</f>
        <v>C</v>
      </c>
      <c r="G95" s="32" t="str">
        <f>'P04'!$D86</f>
        <v>C</v>
      </c>
      <c r="H95" s="32" t="str">
        <f>'P05'!$D86</f>
        <v>C</v>
      </c>
      <c r="I95" s="32" t="str">
        <f>'P06'!$D86</f>
        <v>C</v>
      </c>
      <c r="J95" s="32" t="str">
        <f>'P07'!$D86</f>
        <v>C</v>
      </c>
      <c r="K95" s="32" t="str">
        <f>'P08'!$D86</f>
        <v>C</v>
      </c>
      <c r="L95" s="32" t="str">
        <f>'P09'!$D86</f>
        <v>C</v>
      </c>
      <c r="M95" s="32" t="str">
        <f>'P10'!$D86</f>
        <v>C</v>
      </c>
      <c r="N95" s="32" t="str">
        <f>'P11'!$D86</f>
        <v>C</v>
      </c>
      <c r="O95" s="32" t="str">
        <f>'P12'!$D86</f>
        <v>C</v>
      </c>
      <c r="P95" s="32" t="str">
        <f>'P13'!$D86</f>
        <v>C</v>
      </c>
      <c r="Q95" s="32" t="str">
        <f>'P14'!$D86</f>
        <v>C</v>
      </c>
      <c r="R95" s="32" t="str">
        <f>'P15'!$D86</f>
        <v>C</v>
      </c>
      <c r="S95" s="32" t="str">
        <f>'P16'!$D86</f>
        <v>C</v>
      </c>
      <c r="T95" s="32" t="str">
        <f>'P17'!$D86</f>
        <v>C</v>
      </c>
      <c r="U95" s="32" t="str">
        <f>'P18'!$D86</f>
        <v>C</v>
      </c>
      <c r="V95" s="32" t="str">
        <f>'P19'!$D86</f>
        <v>C</v>
      </c>
      <c r="W95" s="32" t="str">
        <f>'P20'!$D86</f>
        <v>C</v>
      </c>
      <c r="X95" s="35">
        <f t="shared" si="25"/>
        <v>20</v>
      </c>
      <c r="Y95" s="35">
        <f t="shared" si="26"/>
        <v>0</v>
      </c>
      <c r="Z95" s="35">
        <f t="shared" si="27"/>
        <v>0</v>
      </c>
      <c r="AA95" s="35">
        <f t="shared" si="28"/>
        <v>0</v>
      </c>
      <c r="AB95" t="str">
        <f t="shared" si="29"/>
        <v>C</v>
      </c>
    </row>
    <row r="96" spans="1:28">
      <c r="A96" s="38"/>
      <c r="B96" s="39"/>
      <c r="C96" s="39"/>
      <c r="D96" s="39"/>
      <c r="E96" s="39"/>
      <c r="F96" s="39"/>
      <c r="G96" s="39"/>
      <c r="H96" s="39"/>
      <c r="I96" s="39"/>
      <c r="J96" s="39"/>
      <c r="K96" s="39"/>
      <c r="L96" s="39"/>
      <c r="M96" s="39"/>
      <c r="N96" s="39"/>
      <c r="O96" s="39"/>
      <c r="P96" s="39"/>
      <c r="Q96" s="39"/>
      <c r="R96" s="39"/>
      <c r="S96" s="39"/>
      <c r="T96" s="39"/>
      <c r="U96" s="39"/>
      <c r="V96" s="39"/>
      <c r="W96" s="39"/>
      <c r="X96" s="40">
        <f>SUM(X83:X95)</f>
        <v>180</v>
      </c>
      <c r="Y96" s="40">
        <f>SUM(Y83:Y95)</f>
        <v>0</v>
      </c>
      <c r="Z96" s="40">
        <f>SUM(Z83:Z95)</f>
        <v>80</v>
      </c>
      <c r="AA96" s="40">
        <f>SUM(AA83:AA95)</f>
        <v>0</v>
      </c>
    </row>
    <row r="97" spans="1:28">
      <c r="A97">
        <v>12</v>
      </c>
      <c r="B97" s="32" t="str">
        <f>Critères!$B86</f>
        <v>12.1</v>
      </c>
      <c r="C97" s="32" t="str">
        <f>Critères!$A86</f>
        <v>NAVIGATION</v>
      </c>
      <c r="D97" s="32" t="str">
        <f>'P01'!$D87</f>
        <v>C</v>
      </c>
      <c r="E97" s="32" t="str">
        <f>'P02'!$D87</f>
        <v>C</v>
      </c>
      <c r="F97" s="32" t="str">
        <f>'P03'!$D87</f>
        <v>C</v>
      </c>
      <c r="G97" s="32" t="str">
        <f>'P04'!$D87</f>
        <v>C</v>
      </c>
      <c r="H97" s="32" t="str">
        <f>'P05'!$D87</f>
        <v>C</v>
      </c>
      <c r="I97" s="32" t="str">
        <f>'P06'!$D87</f>
        <v>C</v>
      </c>
      <c r="J97" s="32" t="str">
        <f>'P07'!$D87</f>
        <v>C</v>
      </c>
      <c r="K97" s="32" t="str">
        <f>'P08'!$D87</f>
        <v>C</v>
      </c>
      <c r="L97" s="32" t="str">
        <f>'P09'!$D87</f>
        <v>C</v>
      </c>
      <c r="M97" s="32" t="str">
        <f>'P10'!$D87</f>
        <v>C</v>
      </c>
      <c r="N97" s="32" t="str">
        <f>'P11'!$D87</f>
        <v>C</v>
      </c>
      <c r="O97" s="32" t="str">
        <f>'P12'!$D87</f>
        <v>C</v>
      </c>
      <c r="P97" s="32" t="str">
        <f>'P13'!$D87</f>
        <v>C</v>
      </c>
      <c r="Q97" s="32" t="str">
        <f>'P14'!$D87</f>
        <v>C</v>
      </c>
      <c r="R97" s="32" t="str">
        <f>'P15'!$D87</f>
        <v>C</v>
      </c>
      <c r="S97" s="32" t="str">
        <f>'P16'!$D87</f>
        <v>C</v>
      </c>
      <c r="T97" s="32" t="str">
        <f>'P17'!$D87</f>
        <v>C</v>
      </c>
      <c r="U97" s="32" t="str">
        <f>'P18'!$D87</f>
        <v>C</v>
      </c>
      <c r="V97" s="32" t="str">
        <f>'P19'!$D87</f>
        <v>C</v>
      </c>
      <c r="W97" s="32" t="str">
        <f>'P20'!$D87</f>
        <v>C</v>
      </c>
      <c r="X97" s="35">
        <f t="shared" ref="X97:X107" si="30">COUNTIF(D97:W97,"C")</f>
        <v>20</v>
      </c>
      <c r="Y97" s="35">
        <f t="shared" ref="Y97:Y107" si="31">COUNTIF(D97:W97,"NC")</f>
        <v>0</v>
      </c>
      <c r="Z97" s="35">
        <f t="shared" ref="Z97:Z107" si="32">COUNTIF(D97:W97,"NA")</f>
        <v>0</v>
      </c>
      <c r="AA97" s="35">
        <f t="shared" ref="AA97:AA107" si="33">COUNTIF(D97:W97,"NT")</f>
        <v>0</v>
      </c>
      <c r="AB97" t="str">
        <f t="shared" ref="AB97:AB107" si="34">IF(Y97&gt;0,"NC",IF(X97&gt;0,"C",IF(AA97&gt;0,"NT","NA")))</f>
        <v>C</v>
      </c>
    </row>
    <row r="98" spans="1:28">
      <c r="A98">
        <v>12</v>
      </c>
      <c r="B98" s="32" t="str">
        <f>Critères!$B87</f>
        <v>12.2</v>
      </c>
      <c r="C98" s="32" t="str">
        <f>Critères!$A86</f>
        <v>NAVIGATION</v>
      </c>
      <c r="D98" s="32" t="str">
        <f>'P01'!$D88</f>
        <v>C</v>
      </c>
      <c r="E98" s="32" t="str">
        <f>'P02'!$D88</f>
        <v>C</v>
      </c>
      <c r="F98" s="32" t="str">
        <f>'P03'!$D88</f>
        <v>C</v>
      </c>
      <c r="G98" s="32" t="str">
        <f>'P04'!$D88</f>
        <v>C</v>
      </c>
      <c r="H98" s="32" t="str">
        <f>'P05'!$D88</f>
        <v>C</v>
      </c>
      <c r="I98" s="32" t="str">
        <f>'P06'!$D88</f>
        <v>C</v>
      </c>
      <c r="J98" s="32" t="str">
        <f>'P07'!$D88</f>
        <v>C</v>
      </c>
      <c r="K98" s="32" t="str">
        <f>'P08'!$D88</f>
        <v>C</v>
      </c>
      <c r="L98" s="32" t="str">
        <f>'P09'!$D88</f>
        <v>C</v>
      </c>
      <c r="M98" s="32" t="str">
        <f>'P10'!$D88</f>
        <v>C</v>
      </c>
      <c r="N98" s="32" t="str">
        <f>'P11'!$D88</f>
        <v>C</v>
      </c>
      <c r="O98" s="32" t="str">
        <f>'P12'!$D88</f>
        <v>C</v>
      </c>
      <c r="P98" s="32" t="str">
        <f>'P13'!$D88</f>
        <v>C</v>
      </c>
      <c r="Q98" s="32" t="str">
        <f>'P14'!$D88</f>
        <v>C</v>
      </c>
      <c r="R98" s="32" t="str">
        <f>'P15'!$D88</f>
        <v>C</v>
      </c>
      <c r="S98" s="32" t="str">
        <f>'P16'!$D88</f>
        <v>C</v>
      </c>
      <c r="T98" s="32" t="str">
        <f>'P17'!$D88</f>
        <v>C</v>
      </c>
      <c r="U98" s="32" t="str">
        <f>'P18'!$D88</f>
        <v>C</v>
      </c>
      <c r="V98" s="32" t="str">
        <f>'P19'!$D88</f>
        <v>C</v>
      </c>
      <c r="W98" s="32" t="str">
        <f>'P20'!$D88</f>
        <v>C</v>
      </c>
      <c r="X98" s="35">
        <f t="shared" si="30"/>
        <v>20</v>
      </c>
      <c r="Y98" s="35">
        <f t="shared" si="31"/>
        <v>0</v>
      </c>
      <c r="Z98" s="35">
        <f t="shared" si="32"/>
        <v>0</v>
      </c>
      <c r="AA98" s="35">
        <f t="shared" si="33"/>
        <v>0</v>
      </c>
      <c r="AB98" t="str">
        <f t="shared" si="34"/>
        <v>C</v>
      </c>
    </row>
    <row r="99" spans="1:28">
      <c r="A99">
        <v>12</v>
      </c>
      <c r="B99" s="32" t="str">
        <f>Critères!$B88</f>
        <v>12.3</v>
      </c>
      <c r="C99" s="32" t="str">
        <f>Critères!$A86</f>
        <v>NAVIGATION</v>
      </c>
      <c r="D99" s="32" t="str">
        <f>'P01'!$D89</f>
        <v>C</v>
      </c>
      <c r="E99" s="32" t="str">
        <f>'P02'!$D89</f>
        <v>C</v>
      </c>
      <c r="F99" s="32" t="str">
        <f>'P03'!$D89</f>
        <v>C</v>
      </c>
      <c r="G99" s="32" t="str">
        <f>'P04'!$D89</f>
        <v>C</v>
      </c>
      <c r="H99" s="32" t="str">
        <f>'P05'!$D89</f>
        <v>C</v>
      </c>
      <c r="I99" s="32" t="str">
        <f>'P06'!$D89</f>
        <v>C</v>
      </c>
      <c r="J99" s="32" t="str">
        <f>'P07'!$D89</f>
        <v>C</v>
      </c>
      <c r="K99" s="32" t="str">
        <f>'P08'!$D89</f>
        <v>C</v>
      </c>
      <c r="L99" s="32" t="str">
        <f>'P09'!$D89</f>
        <v>C</v>
      </c>
      <c r="M99" s="32" t="str">
        <f>'P10'!$D89</f>
        <v>C</v>
      </c>
      <c r="N99" s="32" t="str">
        <f>'P11'!$D89</f>
        <v>C</v>
      </c>
      <c r="O99" s="32" t="str">
        <f>'P12'!$D89</f>
        <v>C</v>
      </c>
      <c r="P99" s="32" t="str">
        <f>'P13'!$D89</f>
        <v>C</v>
      </c>
      <c r="Q99" s="32" t="str">
        <f>'P14'!$D89</f>
        <v>C</v>
      </c>
      <c r="R99" s="32" t="str">
        <f>'P15'!$D89</f>
        <v>C</v>
      </c>
      <c r="S99" s="32" t="str">
        <f>'P16'!$D89</f>
        <v>C</v>
      </c>
      <c r="T99" s="32" t="str">
        <f>'P17'!$D89</f>
        <v>C</v>
      </c>
      <c r="U99" s="32" t="str">
        <f>'P18'!$D89</f>
        <v>C</v>
      </c>
      <c r="V99" s="32" t="str">
        <f>'P19'!$D89</f>
        <v>C</v>
      </c>
      <c r="W99" s="32" t="str">
        <f>'P20'!$D89</f>
        <v>C</v>
      </c>
      <c r="X99" s="35">
        <f t="shared" si="30"/>
        <v>20</v>
      </c>
      <c r="Y99" s="35">
        <f t="shared" si="31"/>
        <v>0</v>
      </c>
      <c r="Z99" s="35">
        <f t="shared" si="32"/>
        <v>0</v>
      </c>
      <c r="AA99" s="35">
        <f t="shared" si="33"/>
        <v>0</v>
      </c>
      <c r="AB99" t="str">
        <f t="shared" si="34"/>
        <v>C</v>
      </c>
    </row>
    <row r="100" spans="1:28">
      <c r="A100">
        <v>12</v>
      </c>
      <c r="B100" s="32" t="str">
        <f>Critères!$B89</f>
        <v>12.4</v>
      </c>
      <c r="C100" s="32" t="str">
        <f>Critères!$A86</f>
        <v>NAVIGATION</v>
      </c>
      <c r="D100" s="32" t="str">
        <f>'P01'!$D90</f>
        <v>NA</v>
      </c>
      <c r="E100" s="32" t="str">
        <f>'P02'!$D90</f>
        <v>NA</v>
      </c>
      <c r="F100" s="32" t="str">
        <f>'P03'!$D90</f>
        <v>NA</v>
      </c>
      <c r="G100" s="32" t="str">
        <f>'P04'!$D90</f>
        <v>NA</v>
      </c>
      <c r="H100" s="32" t="str">
        <f>'P05'!$D90</f>
        <v>NA</v>
      </c>
      <c r="I100" s="32" t="str">
        <f>'P06'!$D90</f>
        <v>NA</v>
      </c>
      <c r="J100" s="32" t="str">
        <f>'P07'!$D90</f>
        <v>NA</v>
      </c>
      <c r="K100" s="32" t="str">
        <f>'P08'!$D90</f>
        <v>NA</v>
      </c>
      <c r="L100" s="32" t="str">
        <f>'P09'!$D90</f>
        <v>NA</v>
      </c>
      <c r="M100" s="32" t="str">
        <f>'P10'!$D90</f>
        <v>NA</v>
      </c>
      <c r="N100" s="32" t="str">
        <f>'P11'!$D90</f>
        <v>NA</v>
      </c>
      <c r="O100" s="32" t="str">
        <f>'P12'!$D90</f>
        <v>NA</v>
      </c>
      <c r="P100" s="32" t="str">
        <f>'P13'!$D90</f>
        <v>NA</v>
      </c>
      <c r="Q100" s="32" t="str">
        <f>'P14'!$D90</f>
        <v>NA</v>
      </c>
      <c r="R100" s="32" t="str">
        <f>'P15'!$D90</f>
        <v>NA</v>
      </c>
      <c r="S100" s="32" t="str">
        <f>'P16'!$D90</f>
        <v>NA</v>
      </c>
      <c r="T100" s="32" t="str">
        <f>'P17'!$D90</f>
        <v>NA</v>
      </c>
      <c r="U100" s="32" t="str">
        <f>'P18'!$D90</f>
        <v>NA</v>
      </c>
      <c r="V100" s="32" t="str">
        <f>'P19'!$D90</f>
        <v>NA</v>
      </c>
      <c r="W100" s="32" t="str">
        <f>'P20'!$D90</f>
        <v>NA</v>
      </c>
      <c r="X100" s="35">
        <f t="shared" si="30"/>
        <v>0</v>
      </c>
      <c r="Y100" s="35">
        <f t="shared" si="31"/>
        <v>0</v>
      </c>
      <c r="Z100" s="35">
        <f t="shared" si="32"/>
        <v>20</v>
      </c>
      <c r="AA100" s="35">
        <f t="shared" si="33"/>
        <v>0</v>
      </c>
      <c r="AB100" t="str">
        <f t="shared" si="34"/>
        <v>NA</v>
      </c>
    </row>
    <row r="101" spans="1:28">
      <c r="A101">
        <v>12</v>
      </c>
      <c r="B101" s="32" t="str">
        <f>Critères!$B90</f>
        <v>12.5</v>
      </c>
      <c r="C101" s="32" t="str">
        <f>Critères!$A86</f>
        <v>NAVIGATION</v>
      </c>
      <c r="D101" s="32" t="str">
        <f>'P01'!$D91</f>
        <v>C</v>
      </c>
      <c r="E101" s="32" t="str">
        <f>'P02'!$D91</f>
        <v>C</v>
      </c>
      <c r="F101" s="32" t="str">
        <f>'P03'!$D91</f>
        <v>C</v>
      </c>
      <c r="G101" s="32" t="str">
        <f>'P04'!$D91</f>
        <v>C</v>
      </c>
      <c r="H101" s="32" t="str">
        <f>'P05'!$D91</f>
        <v>C</v>
      </c>
      <c r="I101" s="32" t="str">
        <f>'P06'!$D91</f>
        <v>C</v>
      </c>
      <c r="J101" s="32" t="str">
        <f>'P07'!$D91</f>
        <v>C</v>
      </c>
      <c r="K101" s="32" t="str">
        <f>'P08'!$D91</f>
        <v>C</v>
      </c>
      <c r="L101" s="32" t="str">
        <f>'P09'!$D91</f>
        <v>C</v>
      </c>
      <c r="M101" s="32" t="str">
        <f>'P10'!$D91</f>
        <v>C</v>
      </c>
      <c r="N101" s="32" t="str">
        <f>'P11'!$D91</f>
        <v>C</v>
      </c>
      <c r="O101" s="32" t="str">
        <f>'P12'!$D91</f>
        <v>C</v>
      </c>
      <c r="P101" s="32" t="str">
        <f>'P13'!$D91</f>
        <v>C</v>
      </c>
      <c r="Q101" s="32" t="str">
        <f>'P14'!$D91</f>
        <v>C</v>
      </c>
      <c r="R101" s="32" t="str">
        <f>'P15'!$D91</f>
        <v>C</v>
      </c>
      <c r="S101" s="32" t="str">
        <f>'P16'!$D91</f>
        <v>C</v>
      </c>
      <c r="T101" s="32" t="str">
        <f>'P17'!$D91</f>
        <v>C</v>
      </c>
      <c r="U101" s="32" t="str">
        <f>'P18'!$D91</f>
        <v>C</v>
      </c>
      <c r="V101" s="32" t="str">
        <f>'P19'!$D91</f>
        <v>C</v>
      </c>
      <c r="W101" s="32" t="str">
        <f>'P20'!$D91</f>
        <v>C</v>
      </c>
      <c r="X101" s="35">
        <f t="shared" si="30"/>
        <v>20</v>
      </c>
      <c r="Y101" s="35">
        <f t="shared" si="31"/>
        <v>0</v>
      </c>
      <c r="Z101" s="35">
        <f t="shared" si="32"/>
        <v>0</v>
      </c>
      <c r="AA101" s="35">
        <f t="shared" si="33"/>
        <v>0</v>
      </c>
      <c r="AB101" t="str">
        <f t="shared" si="34"/>
        <v>C</v>
      </c>
    </row>
    <row r="102" spans="1:28">
      <c r="A102">
        <v>12</v>
      </c>
      <c r="B102" s="32" t="str">
        <f>Critères!$B91</f>
        <v>12.6</v>
      </c>
      <c r="C102" s="32" t="str">
        <f>Critères!$A86</f>
        <v>NAVIGATION</v>
      </c>
      <c r="D102" s="32" t="str">
        <f>'P01'!$D92</f>
        <v>C</v>
      </c>
      <c r="E102" s="32" t="str">
        <f>'P02'!$D92</f>
        <v>C</v>
      </c>
      <c r="F102" s="32" t="str">
        <f>'P03'!$D92</f>
        <v>C</v>
      </c>
      <c r="G102" s="32" t="str">
        <f>'P04'!$D92</f>
        <v>C</v>
      </c>
      <c r="H102" s="32" t="str">
        <f>'P05'!$D92</f>
        <v>C</v>
      </c>
      <c r="I102" s="32" t="str">
        <f>'P06'!$D92</f>
        <v>C</v>
      </c>
      <c r="J102" s="32" t="str">
        <f>'P07'!$D92</f>
        <v>C</v>
      </c>
      <c r="K102" s="32" t="str">
        <f>'P08'!$D92</f>
        <v>C</v>
      </c>
      <c r="L102" s="32" t="str">
        <f>'P09'!$D92</f>
        <v>C</v>
      </c>
      <c r="M102" s="32" t="str">
        <f>'P10'!$D92</f>
        <v>C</v>
      </c>
      <c r="N102" s="32" t="str">
        <f>'P11'!$D92</f>
        <v>C</v>
      </c>
      <c r="O102" s="32" t="str">
        <f>'P12'!$D92</f>
        <v>C</v>
      </c>
      <c r="P102" s="32" t="str">
        <f>'P13'!$D92</f>
        <v>C</v>
      </c>
      <c r="Q102" s="32" t="str">
        <f>'P14'!$D92</f>
        <v>C</v>
      </c>
      <c r="R102" s="32" t="str">
        <f>'P15'!$D92</f>
        <v>C</v>
      </c>
      <c r="S102" s="32" t="str">
        <f>'P16'!$D92</f>
        <v>C</v>
      </c>
      <c r="T102" s="32" t="str">
        <f>'P17'!$D92</f>
        <v>C</v>
      </c>
      <c r="U102" s="32" t="str">
        <f>'P18'!$D92</f>
        <v>C</v>
      </c>
      <c r="V102" s="32" t="str">
        <f>'P19'!$D92</f>
        <v>C</v>
      </c>
      <c r="W102" s="32" t="str">
        <f>'P20'!$D92</f>
        <v>C</v>
      </c>
      <c r="X102" s="35">
        <f t="shared" si="30"/>
        <v>20</v>
      </c>
      <c r="Y102" s="35">
        <f t="shared" si="31"/>
        <v>0</v>
      </c>
      <c r="Z102" s="35">
        <f t="shared" si="32"/>
        <v>0</v>
      </c>
      <c r="AA102" s="35">
        <f t="shared" si="33"/>
        <v>0</v>
      </c>
      <c r="AB102" t="str">
        <f t="shared" si="34"/>
        <v>C</v>
      </c>
    </row>
    <row r="103" spans="1:28">
      <c r="A103">
        <v>12</v>
      </c>
      <c r="B103" s="32" t="str">
        <f>Critères!$B92</f>
        <v>12.7</v>
      </c>
      <c r="C103" s="32" t="str">
        <f>Critères!$A86</f>
        <v>NAVIGATION</v>
      </c>
      <c r="D103" s="32" t="str">
        <f>'P01'!$D93</f>
        <v>NC</v>
      </c>
      <c r="E103" s="32" t="str">
        <f>'P02'!$D93</f>
        <v>C</v>
      </c>
      <c r="F103" s="32" t="str">
        <f>'P03'!$D93</f>
        <v>C</v>
      </c>
      <c r="G103" s="32" t="str">
        <f>'P04'!$D93</f>
        <v>C</v>
      </c>
      <c r="H103" s="32" t="str">
        <f>'P05'!$D93</f>
        <v>C</v>
      </c>
      <c r="I103" s="32" t="str">
        <f>'P06'!$D93</f>
        <v>C</v>
      </c>
      <c r="J103" s="32" t="str">
        <f>'P07'!$D93</f>
        <v>C</v>
      </c>
      <c r="K103" s="32" t="str">
        <f>'P08'!$D93</f>
        <v>C</v>
      </c>
      <c r="L103" s="32" t="str">
        <f>'P09'!$D93</f>
        <v>C</v>
      </c>
      <c r="M103" s="32" t="str">
        <f>'P10'!$D93</f>
        <v>C</v>
      </c>
      <c r="N103" s="32" t="str">
        <f>'P11'!$D93</f>
        <v>C</v>
      </c>
      <c r="O103" s="32" t="str">
        <f>'P12'!$D93</f>
        <v>C</v>
      </c>
      <c r="P103" s="32" t="str">
        <f>'P13'!$D93</f>
        <v>C</v>
      </c>
      <c r="Q103" s="32" t="str">
        <f>'P14'!$D93</f>
        <v>C</v>
      </c>
      <c r="R103" s="32" t="str">
        <f>'P15'!$D93</f>
        <v>C</v>
      </c>
      <c r="S103" s="32" t="str">
        <f>'P16'!$D93</f>
        <v>C</v>
      </c>
      <c r="T103" s="32" t="str">
        <f>'P17'!$D93</f>
        <v>C</v>
      </c>
      <c r="U103" s="32" t="str">
        <f>'P18'!$D93</f>
        <v>C</v>
      </c>
      <c r="V103" s="32" t="str">
        <f>'P19'!$D93</f>
        <v>C</v>
      </c>
      <c r="W103" s="32" t="str">
        <f>'P20'!$D93</f>
        <v>C</v>
      </c>
      <c r="X103" s="35">
        <f t="shared" si="30"/>
        <v>19</v>
      </c>
      <c r="Y103" s="35">
        <f t="shared" si="31"/>
        <v>1</v>
      </c>
      <c r="Z103" s="35">
        <f t="shared" si="32"/>
        <v>0</v>
      </c>
      <c r="AA103" s="35">
        <f t="shared" si="33"/>
        <v>0</v>
      </c>
      <c r="AB103" t="str">
        <f t="shared" si="34"/>
        <v>NC</v>
      </c>
    </row>
    <row r="104" spans="1:28">
      <c r="A104">
        <v>12</v>
      </c>
      <c r="B104" s="32" t="str">
        <f>Critères!$B93</f>
        <v>12.8</v>
      </c>
      <c r="C104" s="32" t="str">
        <f>Critères!$A86</f>
        <v>NAVIGATION</v>
      </c>
      <c r="D104" s="32" t="str">
        <f>'P01'!$D94</f>
        <v>C</v>
      </c>
      <c r="E104" s="32" t="str">
        <f>'P02'!$D94</f>
        <v>C</v>
      </c>
      <c r="F104" s="32" t="str">
        <f>'P03'!$D94</f>
        <v>C</v>
      </c>
      <c r="G104" s="32" t="str">
        <f>'P04'!$D94</f>
        <v>C</v>
      </c>
      <c r="H104" s="32" t="str">
        <f>'P05'!$D94</f>
        <v>C</v>
      </c>
      <c r="I104" s="32" t="str">
        <f>'P06'!$D94</f>
        <v>C</v>
      </c>
      <c r="J104" s="32" t="str">
        <f>'P07'!$D94</f>
        <v>C</v>
      </c>
      <c r="K104" s="32" t="str">
        <f>'P08'!$D94</f>
        <v>C</v>
      </c>
      <c r="L104" s="32" t="str">
        <f>'P09'!$D94</f>
        <v>C</v>
      </c>
      <c r="M104" s="32" t="str">
        <f>'P10'!$D94</f>
        <v>C</v>
      </c>
      <c r="N104" s="32" t="str">
        <f>'P11'!$D94</f>
        <v>C</v>
      </c>
      <c r="O104" s="32" t="str">
        <f>'P12'!$D94</f>
        <v>C</v>
      </c>
      <c r="P104" s="32" t="str">
        <f>'P13'!$D94</f>
        <v>C</v>
      </c>
      <c r="Q104" s="32" t="str">
        <f>'P14'!$D94</f>
        <v>C</v>
      </c>
      <c r="R104" s="32" t="str">
        <f>'P15'!$D94</f>
        <v>C</v>
      </c>
      <c r="S104" s="32" t="str">
        <f>'P16'!$D94</f>
        <v>C</v>
      </c>
      <c r="T104" s="32" t="str">
        <f>'P17'!$D94</f>
        <v>C</v>
      </c>
      <c r="U104" s="32" t="str">
        <f>'P18'!$D94</f>
        <v>C</v>
      </c>
      <c r="V104" s="32" t="str">
        <f>'P19'!$D94</f>
        <v>C</v>
      </c>
      <c r="W104" s="32" t="str">
        <f>'P20'!$D94</f>
        <v>C</v>
      </c>
      <c r="X104" s="35">
        <f t="shared" si="30"/>
        <v>20</v>
      </c>
      <c r="Y104" s="35">
        <f t="shared" si="31"/>
        <v>0</v>
      </c>
      <c r="Z104" s="35">
        <f t="shared" si="32"/>
        <v>0</v>
      </c>
      <c r="AA104" s="35">
        <f t="shared" si="33"/>
        <v>0</v>
      </c>
      <c r="AB104" t="str">
        <f t="shared" si="34"/>
        <v>C</v>
      </c>
    </row>
    <row r="105" spans="1:28">
      <c r="A105">
        <v>12</v>
      </c>
      <c r="B105" s="32" t="str">
        <f>Critères!$B94</f>
        <v>12.9</v>
      </c>
      <c r="C105" s="32" t="str">
        <f>Critères!$A86</f>
        <v>NAVIGATION</v>
      </c>
      <c r="D105" s="32" t="str">
        <f>'P01'!$D95</f>
        <v>C</v>
      </c>
      <c r="E105" s="32" t="str">
        <f>'P02'!$D95</f>
        <v>C</v>
      </c>
      <c r="F105" s="32" t="str">
        <f>'P03'!$D95</f>
        <v>C</v>
      </c>
      <c r="G105" s="32" t="str">
        <f>'P04'!$D95</f>
        <v>C</v>
      </c>
      <c r="H105" s="32" t="str">
        <f>'P05'!$D95</f>
        <v>C</v>
      </c>
      <c r="I105" s="32" t="str">
        <f>'P06'!$D95</f>
        <v>C</v>
      </c>
      <c r="J105" s="32" t="str">
        <f>'P07'!$D95</f>
        <v>C</v>
      </c>
      <c r="K105" s="32" t="str">
        <f>'P08'!$D95</f>
        <v>C</v>
      </c>
      <c r="L105" s="32" t="str">
        <f>'P09'!$D95</f>
        <v>C</v>
      </c>
      <c r="M105" s="32" t="str">
        <f>'P10'!$D95</f>
        <v>C</v>
      </c>
      <c r="N105" s="32" t="str">
        <f>'P11'!$D95</f>
        <v>C</v>
      </c>
      <c r="O105" s="32" t="str">
        <f>'P12'!$D95</f>
        <v>C</v>
      </c>
      <c r="P105" s="32" t="str">
        <f>'P13'!$D95</f>
        <v>C</v>
      </c>
      <c r="Q105" s="32" t="str">
        <f>'P14'!$D95</f>
        <v>C</v>
      </c>
      <c r="R105" s="32" t="str">
        <f>'P15'!$D95</f>
        <v>C</v>
      </c>
      <c r="S105" s="32" t="str">
        <f>'P16'!$D95</f>
        <v>C</v>
      </c>
      <c r="T105" s="32" t="str">
        <f>'P17'!$D95</f>
        <v>C</v>
      </c>
      <c r="U105" s="32" t="str">
        <f>'P18'!$D95</f>
        <v>C</v>
      </c>
      <c r="V105" s="32" t="str">
        <f>'P19'!$D95</f>
        <v>C</v>
      </c>
      <c r="W105" s="32" t="str">
        <f>'P20'!$D95</f>
        <v>C</v>
      </c>
      <c r="X105" s="35">
        <f t="shared" si="30"/>
        <v>20</v>
      </c>
      <c r="Y105" s="35">
        <f t="shared" si="31"/>
        <v>0</v>
      </c>
      <c r="Z105" s="35">
        <f t="shared" si="32"/>
        <v>0</v>
      </c>
      <c r="AA105" s="35">
        <f t="shared" si="33"/>
        <v>0</v>
      </c>
      <c r="AB105" t="str">
        <f t="shared" si="34"/>
        <v>C</v>
      </c>
    </row>
    <row r="106" spans="1:28">
      <c r="A106">
        <v>12</v>
      </c>
      <c r="B106" s="32" t="str">
        <f>Critères!$B95</f>
        <v>12.10</v>
      </c>
      <c r="C106" s="32" t="str">
        <f>Critères!$A86</f>
        <v>NAVIGATION</v>
      </c>
      <c r="D106" s="32" t="str">
        <f>'P01'!$D96</f>
        <v>NA</v>
      </c>
      <c r="E106" s="32" t="str">
        <f>'P02'!$D96</f>
        <v>NA</v>
      </c>
      <c r="F106" s="32" t="str">
        <f>'P03'!$D96</f>
        <v>NA</v>
      </c>
      <c r="G106" s="32" t="str">
        <f>'P04'!$D96</f>
        <v>NA</v>
      </c>
      <c r="H106" s="32" t="str">
        <f>'P05'!$D96</f>
        <v>NA</v>
      </c>
      <c r="I106" s="32" t="str">
        <f>'P06'!$D96</f>
        <v>NA</v>
      </c>
      <c r="J106" s="32" t="str">
        <f>'P07'!$D96</f>
        <v>NA</v>
      </c>
      <c r="K106" s="32" t="str">
        <f>'P08'!$D96</f>
        <v>NA</v>
      </c>
      <c r="L106" s="32" t="str">
        <f>'P09'!$D96</f>
        <v>NA</v>
      </c>
      <c r="M106" s="32" t="str">
        <f>'P10'!$D96</f>
        <v>NA</v>
      </c>
      <c r="N106" s="32" t="str">
        <f>'P11'!$D96</f>
        <v>NA</v>
      </c>
      <c r="O106" s="32" t="str">
        <f>'P12'!$D96</f>
        <v>NA</v>
      </c>
      <c r="P106" s="32" t="str">
        <f>'P13'!$D96</f>
        <v>NA</v>
      </c>
      <c r="Q106" s="32" t="str">
        <f>'P14'!$D96</f>
        <v>NA</v>
      </c>
      <c r="R106" s="32" t="str">
        <f>'P15'!$D96</f>
        <v>NA</v>
      </c>
      <c r="S106" s="32" t="str">
        <f>'P16'!$D96</f>
        <v>NA</v>
      </c>
      <c r="T106" s="32" t="str">
        <f>'P17'!$D96</f>
        <v>NA</v>
      </c>
      <c r="U106" s="32" t="str">
        <f>'P18'!$D96</f>
        <v>NA</v>
      </c>
      <c r="V106" s="32" t="str">
        <f>'P19'!$D96</f>
        <v>NA</v>
      </c>
      <c r="W106" s="32" t="str">
        <f>'P20'!$D96</f>
        <v>NA</v>
      </c>
      <c r="X106" s="35">
        <f t="shared" si="30"/>
        <v>0</v>
      </c>
      <c r="Y106" s="35">
        <f t="shared" si="31"/>
        <v>0</v>
      </c>
      <c r="Z106" s="35">
        <f t="shared" si="32"/>
        <v>20</v>
      </c>
      <c r="AA106" s="35">
        <f t="shared" si="33"/>
        <v>0</v>
      </c>
      <c r="AB106" t="str">
        <f t="shared" si="34"/>
        <v>NA</v>
      </c>
    </row>
    <row r="107" spans="1:28">
      <c r="A107">
        <v>12</v>
      </c>
      <c r="B107" s="32" t="str">
        <f>Critères!$B96</f>
        <v>12.11</v>
      </c>
      <c r="C107" s="32" t="str">
        <f>Critères!$A86</f>
        <v>NAVIGATION</v>
      </c>
      <c r="D107" s="32" t="str">
        <f>'P01'!$D97</f>
        <v>C</v>
      </c>
      <c r="E107" s="32" t="str">
        <f>'P02'!$D97</f>
        <v>C</v>
      </c>
      <c r="F107" s="32" t="str">
        <f>'P03'!$D97</f>
        <v>C</v>
      </c>
      <c r="G107" s="32" t="str">
        <f>'P04'!$D97</f>
        <v>C</v>
      </c>
      <c r="H107" s="32" t="str">
        <f>'P05'!$D97</f>
        <v>C</v>
      </c>
      <c r="I107" s="32" t="str">
        <f>'P06'!$D97</f>
        <v>C</v>
      </c>
      <c r="J107" s="32" t="str">
        <f>'P07'!$D97</f>
        <v>C</v>
      </c>
      <c r="K107" s="32" t="str">
        <f>'P08'!$D97</f>
        <v>C</v>
      </c>
      <c r="L107" s="32" t="str">
        <f>'P09'!$D97</f>
        <v>C</v>
      </c>
      <c r="M107" s="32" t="str">
        <f>'P10'!$D97</f>
        <v>C</v>
      </c>
      <c r="N107" s="32" t="str">
        <f>'P11'!$D97</f>
        <v>C</v>
      </c>
      <c r="O107" s="32" t="str">
        <f>'P12'!$D97</f>
        <v>C</v>
      </c>
      <c r="P107" s="32" t="str">
        <f>'P13'!$D97</f>
        <v>C</v>
      </c>
      <c r="Q107" s="32" t="str">
        <f>'P14'!$D97</f>
        <v>C</v>
      </c>
      <c r="R107" s="32" t="str">
        <f>'P15'!$D97</f>
        <v>C</v>
      </c>
      <c r="S107" s="32" t="str">
        <f>'P16'!$D97</f>
        <v>C</v>
      </c>
      <c r="T107" s="32" t="str">
        <f>'P17'!$D97</f>
        <v>C</v>
      </c>
      <c r="U107" s="32" t="str">
        <f>'P18'!$D97</f>
        <v>C</v>
      </c>
      <c r="V107" s="32" t="str">
        <f>'P19'!$D97</f>
        <v>C</v>
      </c>
      <c r="W107" s="32" t="str">
        <f>'P20'!$D97</f>
        <v>C</v>
      </c>
      <c r="X107" s="35">
        <f t="shared" si="30"/>
        <v>20</v>
      </c>
      <c r="Y107" s="35">
        <f t="shared" si="31"/>
        <v>0</v>
      </c>
      <c r="Z107" s="35">
        <f t="shared" si="32"/>
        <v>0</v>
      </c>
      <c r="AA107" s="35">
        <f t="shared" si="33"/>
        <v>0</v>
      </c>
      <c r="AB107" t="str">
        <f t="shared" si="34"/>
        <v>C</v>
      </c>
    </row>
    <row r="108" spans="1:28">
      <c r="A108" s="38"/>
      <c r="B108" s="39"/>
      <c r="C108" s="39"/>
      <c r="D108" s="39"/>
      <c r="E108" s="39"/>
      <c r="F108" s="39"/>
      <c r="G108" s="39"/>
      <c r="H108" s="39"/>
      <c r="I108" s="39"/>
      <c r="J108" s="39"/>
      <c r="K108" s="39"/>
      <c r="L108" s="39"/>
      <c r="M108" s="39"/>
      <c r="N108" s="39"/>
      <c r="O108" s="39"/>
      <c r="P108" s="39"/>
      <c r="Q108" s="39"/>
      <c r="R108" s="39"/>
      <c r="S108" s="39"/>
      <c r="T108" s="39"/>
      <c r="U108" s="39"/>
      <c r="V108" s="39"/>
      <c r="W108" s="39"/>
      <c r="X108" s="40">
        <f>SUM(X97:X107)</f>
        <v>179</v>
      </c>
      <c r="Y108" s="40">
        <f>SUM(Y97:Y107)</f>
        <v>1</v>
      </c>
      <c r="Z108" s="40">
        <f>SUM(Z97:Z107)</f>
        <v>40</v>
      </c>
      <c r="AA108" s="40">
        <f>SUM(AA97:AA107)</f>
        <v>0</v>
      </c>
    </row>
    <row r="109" spans="1:28">
      <c r="A109">
        <v>13</v>
      </c>
      <c r="B109" s="32" t="str">
        <f>Critères!$B97</f>
        <v>13.1</v>
      </c>
      <c r="C109" s="32" t="str">
        <f>Critères!$A97</f>
        <v>CONSULTATION</v>
      </c>
      <c r="D109" s="32" t="str">
        <f>'P01'!$D98</f>
        <v>NA</v>
      </c>
      <c r="E109" s="32" t="str">
        <f>'P02'!$D98</f>
        <v>NA</v>
      </c>
      <c r="F109" s="32" t="str">
        <f>'P03'!$D98</f>
        <v>NA</v>
      </c>
      <c r="G109" s="32" t="str">
        <f>'P04'!$D98</f>
        <v>NA</v>
      </c>
      <c r="H109" s="32" t="str">
        <f>'P05'!$D98</f>
        <v>NA</v>
      </c>
      <c r="I109" s="32" t="str">
        <f>'P06'!$D98</f>
        <v>NA</v>
      </c>
      <c r="J109" s="32" t="str">
        <f>'P07'!$D98</f>
        <v>NA</v>
      </c>
      <c r="K109" s="32" t="str">
        <f>'P08'!$D98</f>
        <v>NA</v>
      </c>
      <c r="L109" s="32" t="str">
        <f>'P09'!$D98</f>
        <v>NA</v>
      </c>
      <c r="M109" s="32" t="str">
        <f>'P10'!$D98</f>
        <v>NA</v>
      </c>
      <c r="N109" s="32" t="str">
        <f>'P11'!$D98</f>
        <v>NA</v>
      </c>
      <c r="O109" s="32" t="str">
        <f>'P12'!$D98</f>
        <v>NA</v>
      </c>
      <c r="P109" s="32" t="str">
        <f>'P13'!$D98</f>
        <v>NA</v>
      </c>
      <c r="Q109" s="32" t="str">
        <f>'P14'!$D98</f>
        <v>NA</v>
      </c>
      <c r="R109" s="32" t="str">
        <f>'P15'!$D98</f>
        <v>NA</v>
      </c>
      <c r="S109" s="32" t="str">
        <f>'P16'!$D98</f>
        <v>NA</v>
      </c>
      <c r="T109" s="32" t="str">
        <f>'P17'!$D98</f>
        <v>NA</v>
      </c>
      <c r="U109" s="32" t="str">
        <f>'P18'!$D98</f>
        <v>NA</v>
      </c>
      <c r="V109" s="32" t="str">
        <f>'P19'!$D98</f>
        <v>NA</v>
      </c>
      <c r="W109" s="32" t="str">
        <f>'P20'!$D98</f>
        <v>NA</v>
      </c>
      <c r="X109" s="35">
        <f t="shared" ref="X109:X120" si="35">COUNTIF(D109:W109,"C")</f>
        <v>0</v>
      </c>
      <c r="Y109" s="35">
        <f t="shared" ref="Y109:Y120" si="36">COUNTIF(D109:W109,"NC")</f>
        <v>0</v>
      </c>
      <c r="Z109" s="35">
        <f t="shared" ref="Z109:Z120" si="37">COUNTIF(D109:W109,"NA")</f>
        <v>20</v>
      </c>
      <c r="AA109" s="35">
        <f t="shared" ref="AA109:AA120" si="38">COUNTIF(D109:W109,"NT")</f>
        <v>0</v>
      </c>
      <c r="AB109" t="str">
        <f t="shared" ref="AB109:AB120" si="39">IF(Y109&gt;0,"NC",IF(X109&gt;0,"C",IF(AA109&gt;0,"NT","NA")))</f>
        <v>NA</v>
      </c>
    </row>
    <row r="110" spans="1:28">
      <c r="A110">
        <v>13</v>
      </c>
      <c r="B110" s="32" t="str">
        <f>Critères!$B98</f>
        <v>13.2</v>
      </c>
      <c r="C110" s="32" t="str">
        <f>Critères!$A97</f>
        <v>CONSULTATION</v>
      </c>
      <c r="D110" s="32" t="str">
        <f>'P01'!$D99</f>
        <v>NA</v>
      </c>
      <c r="E110" s="32" t="str">
        <f>'P02'!$D99</f>
        <v>NA</v>
      </c>
      <c r="F110" s="32" t="str">
        <f>'P03'!$D99</f>
        <v>NA</v>
      </c>
      <c r="G110" s="32" t="str">
        <f>'P04'!$D99</f>
        <v>NA</v>
      </c>
      <c r="H110" s="32" t="str">
        <f>'P05'!$D99</f>
        <v>NA</v>
      </c>
      <c r="I110" s="32" t="str">
        <f>'P06'!$D99</f>
        <v>NA</v>
      </c>
      <c r="J110" s="32" t="str">
        <f>'P07'!$D99</f>
        <v>NA</v>
      </c>
      <c r="K110" s="32" t="str">
        <f>'P08'!$D99</f>
        <v>NA</v>
      </c>
      <c r="L110" s="32" t="str">
        <f>'P09'!$D99</f>
        <v>NA</v>
      </c>
      <c r="M110" s="32" t="str">
        <f>'P10'!$D99</f>
        <v>NA</v>
      </c>
      <c r="N110" s="32" t="str">
        <f>'P11'!$D99</f>
        <v>NA</v>
      </c>
      <c r="O110" s="32" t="str">
        <f>'P12'!$D99</f>
        <v>NA</v>
      </c>
      <c r="P110" s="32" t="str">
        <f>'P13'!$D99</f>
        <v>NA</v>
      </c>
      <c r="Q110" s="32" t="str">
        <f>'P14'!$D99</f>
        <v>NA</v>
      </c>
      <c r="R110" s="32" t="str">
        <f>'P15'!$D99</f>
        <v>NA</v>
      </c>
      <c r="S110" s="32" t="str">
        <f>'P16'!$D99</f>
        <v>NA</v>
      </c>
      <c r="T110" s="32" t="str">
        <f>'P17'!$D99</f>
        <v>NA</v>
      </c>
      <c r="U110" s="32" t="str">
        <f>'P18'!$D99</f>
        <v>NA</v>
      </c>
      <c r="V110" s="32" t="str">
        <f>'P19'!$D99</f>
        <v>NA</v>
      </c>
      <c r="W110" s="32" t="str">
        <f>'P20'!$D99</f>
        <v>NA</v>
      </c>
      <c r="X110" s="35">
        <f t="shared" si="35"/>
        <v>0</v>
      </c>
      <c r="Y110" s="35">
        <f t="shared" si="36"/>
        <v>0</v>
      </c>
      <c r="Z110" s="35">
        <f t="shared" si="37"/>
        <v>20</v>
      </c>
      <c r="AA110" s="35">
        <f t="shared" si="38"/>
        <v>0</v>
      </c>
      <c r="AB110" t="str">
        <f t="shared" si="39"/>
        <v>NA</v>
      </c>
    </row>
    <row r="111" spans="1:28">
      <c r="A111">
        <v>13</v>
      </c>
      <c r="B111" s="32" t="str">
        <f>Critères!$B99</f>
        <v>13.3</v>
      </c>
      <c r="C111" s="32" t="str">
        <f>Critères!$A97</f>
        <v>CONSULTATION</v>
      </c>
      <c r="D111" s="32" t="str">
        <f>'P01'!$D100</f>
        <v>NA</v>
      </c>
      <c r="E111" s="32" t="str">
        <f>'P02'!$D100</f>
        <v>NA</v>
      </c>
      <c r="F111" s="32" t="str">
        <f>'P03'!$D100</f>
        <v>NA</v>
      </c>
      <c r="G111" s="32" t="str">
        <f>'P04'!$D100</f>
        <v>NA</v>
      </c>
      <c r="H111" s="32" t="str">
        <f>'P05'!$D100</f>
        <v>NA</v>
      </c>
      <c r="I111" s="32" t="str">
        <f>'P06'!$D100</f>
        <v>C</v>
      </c>
      <c r="J111" s="32" t="str">
        <f>'P07'!$D100</f>
        <v>NA</v>
      </c>
      <c r="K111" s="32" t="str">
        <f>'P08'!$D100</f>
        <v>NA</v>
      </c>
      <c r="L111" s="32" t="str">
        <f>'P09'!$D100</f>
        <v>NA</v>
      </c>
      <c r="M111" s="32" t="str">
        <f>'P10'!$D100</f>
        <v>NA</v>
      </c>
      <c r="N111" s="32" t="str">
        <f>'P11'!$D100</f>
        <v>NA</v>
      </c>
      <c r="O111" s="32" t="str">
        <f>'P12'!$D100</f>
        <v>NC</v>
      </c>
      <c r="P111" s="32" t="str">
        <f>'P13'!$D100</f>
        <v>NA</v>
      </c>
      <c r="Q111" s="32" t="str">
        <f>'P14'!$D100</f>
        <v>NA</v>
      </c>
      <c r="R111" s="32" t="str">
        <f>'P15'!$D100</f>
        <v>NA</v>
      </c>
      <c r="S111" s="32" t="str">
        <f>'P16'!$D100</f>
        <v>NA</v>
      </c>
      <c r="T111" s="32" t="str">
        <f>'P17'!$D100</f>
        <v>NA</v>
      </c>
      <c r="U111" s="32" t="str">
        <f>'P18'!$D100</f>
        <v>NA</v>
      </c>
      <c r="V111" s="32" t="str">
        <f>'P19'!$D100</f>
        <v>NA</v>
      </c>
      <c r="W111" s="32" t="str">
        <f>'P20'!$D100</f>
        <v>NA</v>
      </c>
      <c r="X111" s="35">
        <f t="shared" si="35"/>
        <v>1</v>
      </c>
      <c r="Y111" s="35">
        <f t="shared" si="36"/>
        <v>1</v>
      </c>
      <c r="Z111" s="35">
        <f t="shared" si="37"/>
        <v>18</v>
      </c>
      <c r="AA111" s="35">
        <f t="shared" si="38"/>
        <v>0</v>
      </c>
      <c r="AB111" t="str">
        <f t="shared" si="39"/>
        <v>NC</v>
      </c>
    </row>
    <row r="112" spans="1:28">
      <c r="A112">
        <v>13</v>
      </c>
      <c r="B112" s="32" t="str">
        <f>Critères!$B100</f>
        <v>13.4</v>
      </c>
      <c r="C112" s="32" t="str">
        <f>Critères!$A97</f>
        <v>CONSULTATION</v>
      </c>
      <c r="D112" s="32" t="str">
        <f>'P01'!$D101</f>
        <v>NA</v>
      </c>
      <c r="E112" s="32" t="str">
        <f>'P02'!$D101</f>
        <v>NA</v>
      </c>
      <c r="F112" s="32" t="str">
        <f>'P03'!$D101</f>
        <v>NA</v>
      </c>
      <c r="G112" s="32" t="str">
        <f>'P04'!$D101</f>
        <v>NA</v>
      </c>
      <c r="H112" s="32" t="str">
        <f>'P05'!$D101</f>
        <v>NA</v>
      </c>
      <c r="I112" s="32" t="str">
        <f>'P06'!$D101</f>
        <v>C</v>
      </c>
      <c r="J112" s="32" t="str">
        <f>'P07'!$D101</f>
        <v>NA</v>
      </c>
      <c r="K112" s="32" t="str">
        <f>'P08'!$D101</f>
        <v>NA</v>
      </c>
      <c r="L112" s="32" t="str">
        <f>'P09'!$D101</f>
        <v>NA</v>
      </c>
      <c r="M112" s="32" t="str">
        <f>'P10'!$D101</f>
        <v>NA</v>
      </c>
      <c r="N112" s="32" t="str">
        <f>'P11'!$D101</f>
        <v>NA</v>
      </c>
      <c r="O112" s="32" t="str">
        <f>'P12'!$D101</f>
        <v>NC</v>
      </c>
      <c r="P112" s="32" t="str">
        <f>'P13'!$D101</f>
        <v>NA</v>
      </c>
      <c r="Q112" s="32" t="str">
        <f>'P14'!$D101</f>
        <v>NA</v>
      </c>
      <c r="R112" s="32" t="str">
        <f>'P15'!$D101</f>
        <v>NA</v>
      </c>
      <c r="S112" s="32" t="str">
        <f>'P16'!$D101</f>
        <v>NA</v>
      </c>
      <c r="T112" s="32" t="str">
        <f>'P17'!$D101</f>
        <v>NA</v>
      </c>
      <c r="U112" s="32" t="str">
        <f>'P18'!$D101</f>
        <v>NA</v>
      </c>
      <c r="V112" s="32" t="str">
        <f>'P19'!$D101</f>
        <v>NA</v>
      </c>
      <c r="W112" s="32" t="str">
        <f>'P20'!$D101</f>
        <v>NA</v>
      </c>
      <c r="X112" s="35">
        <f t="shared" si="35"/>
        <v>1</v>
      </c>
      <c r="Y112" s="35">
        <f t="shared" si="36"/>
        <v>1</v>
      </c>
      <c r="Z112" s="35">
        <f t="shared" si="37"/>
        <v>18</v>
      </c>
      <c r="AA112" s="35">
        <f t="shared" si="38"/>
        <v>0</v>
      </c>
      <c r="AB112" t="str">
        <f t="shared" si="39"/>
        <v>NC</v>
      </c>
    </row>
    <row r="113" spans="1:28">
      <c r="A113">
        <v>13</v>
      </c>
      <c r="B113" s="32" t="str">
        <f>Critères!$B101</f>
        <v>13.5</v>
      </c>
      <c r="C113" s="32" t="str">
        <f>Critères!$A97</f>
        <v>CONSULTATION</v>
      </c>
      <c r="D113" s="32" t="str">
        <f>'P01'!$D102</f>
        <v>NA</v>
      </c>
      <c r="E113" s="32" t="str">
        <f>'P02'!$D102</f>
        <v>NA</v>
      </c>
      <c r="F113" s="32" t="str">
        <f>'P03'!$D102</f>
        <v>NA</v>
      </c>
      <c r="G113" s="32" t="str">
        <f>'P04'!$D102</f>
        <v>NA</v>
      </c>
      <c r="H113" s="32" t="str">
        <f>'P05'!$D102</f>
        <v>NA</v>
      </c>
      <c r="I113" s="32" t="str">
        <f>'P06'!$D102</f>
        <v>NA</v>
      </c>
      <c r="J113" s="32" t="str">
        <f>'P07'!$D102</f>
        <v>NA</v>
      </c>
      <c r="K113" s="32" t="str">
        <f>'P08'!$D102</f>
        <v>NA</v>
      </c>
      <c r="L113" s="32" t="str">
        <f>'P09'!$D102</f>
        <v>NA</v>
      </c>
      <c r="M113" s="32" t="str">
        <f>'P10'!$D102</f>
        <v>NA</v>
      </c>
      <c r="N113" s="32" t="str">
        <f>'P11'!$D102</f>
        <v>NA</v>
      </c>
      <c r="O113" s="32" t="str">
        <f>'P12'!$D102</f>
        <v>NA</v>
      </c>
      <c r="P113" s="32" t="str">
        <f>'P13'!$D102</f>
        <v>NA</v>
      </c>
      <c r="Q113" s="32" t="str">
        <f>'P14'!$D102</f>
        <v>NA</v>
      </c>
      <c r="R113" s="32" t="str">
        <f>'P15'!$D102</f>
        <v>NA</v>
      </c>
      <c r="S113" s="32" t="str">
        <f>'P16'!$D102</f>
        <v>NA</v>
      </c>
      <c r="T113" s="32" t="str">
        <f>'P17'!$D102</f>
        <v>NA</v>
      </c>
      <c r="U113" s="32" t="str">
        <f>'P18'!$D102</f>
        <v>NA</v>
      </c>
      <c r="V113" s="32" t="str">
        <f>'P19'!$D102</f>
        <v>NA</v>
      </c>
      <c r="W113" s="32" t="str">
        <f>'P20'!$D102</f>
        <v>NA</v>
      </c>
      <c r="X113" s="35">
        <f t="shared" si="35"/>
        <v>0</v>
      </c>
      <c r="Y113" s="35">
        <f t="shared" si="36"/>
        <v>0</v>
      </c>
      <c r="Z113" s="35">
        <f t="shared" si="37"/>
        <v>20</v>
      </c>
      <c r="AA113" s="35">
        <f t="shared" si="38"/>
        <v>0</v>
      </c>
      <c r="AB113" t="str">
        <f t="shared" si="39"/>
        <v>NA</v>
      </c>
    </row>
    <row r="114" spans="1:28">
      <c r="A114">
        <v>13</v>
      </c>
      <c r="B114" s="32" t="str">
        <f>Critères!$B102</f>
        <v>13.6</v>
      </c>
      <c r="C114" s="32" t="str">
        <f>Critères!$A97</f>
        <v>CONSULTATION</v>
      </c>
      <c r="D114" s="32" t="str">
        <f>'P01'!$D103</f>
        <v>NA</v>
      </c>
      <c r="E114" s="32" t="str">
        <f>'P02'!$D103</f>
        <v>NA</v>
      </c>
      <c r="F114" s="32" t="str">
        <f>'P03'!$D103</f>
        <v>NA</v>
      </c>
      <c r="G114" s="32" t="str">
        <f>'P04'!$D103</f>
        <v>NA</v>
      </c>
      <c r="H114" s="32" t="str">
        <f>'P05'!$D103</f>
        <v>NA</v>
      </c>
      <c r="I114" s="32" t="str">
        <f>'P06'!$D103</f>
        <v>NA</v>
      </c>
      <c r="J114" s="32" t="str">
        <f>'P07'!$D103</f>
        <v>NA</v>
      </c>
      <c r="K114" s="32" t="str">
        <f>'P08'!$D103</f>
        <v>NA</v>
      </c>
      <c r="L114" s="32" t="str">
        <f>'P09'!$D103</f>
        <v>NA</v>
      </c>
      <c r="M114" s="32" t="str">
        <f>'P10'!$D103</f>
        <v>NA</v>
      </c>
      <c r="N114" s="32" t="str">
        <f>'P11'!$D103</f>
        <v>NA</v>
      </c>
      <c r="O114" s="32" t="str">
        <f>'P12'!$D103</f>
        <v>NA</v>
      </c>
      <c r="P114" s="32" t="str">
        <f>'P13'!$D103</f>
        <v>NA</v>
      </c>
      <c r="Q114" s="32" t="str">
        <f>'P14'!$D103</f>
        <v>NA</v>
      </c>
      <c r="R114" s="32" t="str">
        <f>'P15'!$D103</f>
        <v>NA</v>
      </c>
      <c r="S114" s="32" t="str">
        <f>'P16'!$D103</f>
        <v>NA</v>
      </c>
      <c r="T114" s="32" t="str">
        <f>'P17'!$D103</f>
        <v>NA</v>
      </c>
      <c r="U114" s="32" t="str">
        <f>'P18'!$D103</f>
        <v>NA</v>
      </c>
      <c r="V114" s="32" t="str">
        <f>'P19'!$D103</f>
        <v>NA</v>
      </c>
      <c r="W114" s="32" t="str">
        <f>'P20'!$D103</f>
        <v>NA</v>
      </c>
      <c r="X114" s="35">
        <f t="shared" si="35"/>
        <v>0</v>
      </c>
      <c r="Y114" s="35">
        <f t="shared" si="36"/>
        <v>0</v>
      </c>
      <c r="Z114" s="35">
        <f t="shared" si="37"/>
        <v>20</v>
      </c>
      <c r="AA114" s="35">
        <f t="shared" si="38"/>
        <v>0</v>
      </c>
      <c r="AB114" t="str">
        <f t="shared" si="39"/>
        <v>NA</v>
      </c>
    </row>
    <row r="115" spans="1:28">
      <c r="A115">
        <v>13</v>
      </c>
      <c r="B115" s="32" t="str">
        <f>Critères!$B103</f>
        <v>13.7</v>
      </c>
      <c r="C115" s="32" t="str">
        <f>Critères!$A97</f>
        <v>CONSULTATION</v>
      </c>
      <c r="D115" s="32" t="str">
        <f>'P01'!$D104</f>
        <v>C</v>
      </c>
      <c r="E115" s="32" t="str">
        <f>'P02'!$D104</f>
        <v>C</v>
      </c>
      <c r="F115" s="32" t="str">
        <f>'P03'!$D104</f>
        <v>C</v>
      </c>
      <c r="G115" s="32" t="str">
        <f>'P04'!$D104</f>
        <v>C</v>
      </c>
      <c r="H115" s="32" t="str">
        <f>'P05'!$D104</f>
        <v>C</v>
      </c>
      <c r="I115" s="32" t="str">
        <f>'P06'!$D104</f>
        <v>C</v>
      </c>
      <c r="J115" s="32" t="str">
        <f>'P07'!$D104</f>
        <v>C</v>
      </c>
      <c r="K115" s="32" t="str">
        <f>'P08'!$D104</f>
        <v>C</v>
      </c>
      <c r="L115" s="32" t="str">
        <f>'P09'!$D104</f>
        <v>C</v>
      </c>
      <c r="M115" s="32" t="str">
        <f>'P10'!$D104</f>
        <v>C</v>
      </c>
      <c r="N115" s="32" t="str">
        <f>'P11'!$D104</f>
        <v>C</v>
      </c>
      <c r="O115" s="32" t="str">
        <f>'P12'!$D104</f>
        <v>C</v>
      </c>
      <c r="P115" s="32" t="str">
        <f>'P13'!$D104</f>
        <v>C</v>
      </c>
      <c r="Q115" s="32" t="str">
        <f>'P14'!$D104</f>
        <v>C</v>
      </c>
      <c r="R115" s="32" t="str">
        <f>'P15'!$D104</f>
        <v>C</v>
      </c>
      <c r="S115" s="32" t="str">
        <f>'P16'!$D104</f>
        <v>C</v>
      </c>
      <c r="T115" s="32" t="str">
        <f>'P17'!$D104</f>
        <v>C</v>
      </c>
      <c r="U115" s="32" t="str">
        <f>'P18'!$D104</f>
        <v>C</v>
      </c>
      <c r="V115" s="32" t="str">
        <f>'P19'!$D104</f>
        <v>C</v>
      </c>
      <c r="W115" s="32" t="str">
        <f>'P20'!$D104</f>
        <v>C</v>
      </c>
      <c r="X115" s="35">
        <f t="shared" si="35"/>
        <v>20</v>
      </c>
      <c r="Y115" s="35">
        <f t="shared" si="36"/>
        <v>0</v>
      </c>
      <c r="Z115" s="35">
        <f t="shared" si="37"/>
        <v>0</v>
      </c>
      <c r="AA115" s="35">
        <f t="shared" si="38"/>
        <v>0</v>
      </c>
      <c r="AB115" t="str">
        <f t="shared" si="39"/>
        <v>C</v>
      </c>
    </row>
    <row r="116" spans="1:28">
      <c r="A116">
        <v>13</v>
      </c>
      <c r="B116" s="32" t="str">
        <f>Critères!$B104</f>
        <v>13.8</v>
      </c>
      <c r="C116" s="32" t="str">
        <f>Critères!$A97</f>
        <v>CONSULTATION</v>
      </c>
      <c r="D116" s="32" t="str">
        <f>'P01'!$D105</f>
        <v>NA</v>
      </c>
      <c r="E116" s="32" t="str">
        <f>'P02'!$D105</f>
        <v>NA</v>
      </c>
      <c r="F116" s="32" t="str">
        <f>'P03'!$D105</f>
        <v>NA</v>
      </c>
      <c r="G116" s="32" t="str">
        <f>'P04'!$D105</f>
        <v>NA</v>
      </c>
      <c r="H116" s="32" t="str">
        <f>'P05'!$D105</f>
        <v>NA</v>
      </c>
      <c r="I116" s="32" t="str">
        <f>'P06'!$D105</f>
        <v>NA</v>
      </c>
      <c r="J116" s="32" t="str">
        <f>'P07'!$D105</f>
        <v>NA</v>
      </c>
      <c r="K116" s="32" t="str">
        <f>'P08'!$D105</f>
        <v>NA</v>
      </c>
      <c r="L116" s="32" t="str">
        <f>'P09'!$D105</f>
        <v>NA</v>
      </c>
      <c r="M116" s="32" t="str">
        <f>'P10'!$D105</f>
        <v>NA</v>
      </c>
      <c r="N116" s="32" t="str">
        <f>'P11'!$D105</f>
        <v>NA</v>
      </c>
      <c r="O116" s="32" t="str">
        <f>'P12'!$D105</f>
        <v>NA</v>
      </c>
      <c r="P116" s="32" t="str">
        <f>'P13'!$D105</f>
        <v>NA</v>
      </c>
      <c r="Q116" s="32" t="str">
        <f>'P14'!$D105</f>
        <v>NA</v>
      </c>
      <c r="R116" s="32" t="str">
        <f>'P15'!$D105</f>
        <v>NA</v>
      </c>
      <c r="S116" s="32" t="str">
        <f>'P16'!$D105</f>
        <v>NA</v>
      </c>
      <c r="T116" s="32" t="str">
        <f>'P17'!$D105</f>
        <v>NA</v>
      </c>
      <c r="U116" s="32" t="str">
        <f>'P18'!$D105</f>
        <v>NA</v>
      </c>
      <c r="V116" s="32" t="str">
        <f>'P19'!$D105</f>
        <v>NA</v>
      </c>
      <c r="W116" s="32" t="str">
        <f>'P20'!$D105</f>
        <v>NA</v>
      </c>
      <c r="X116" s="35">
        <f t="shared" si="35"/>
        <v>0</v>
      </c>
      <c r="Y116" s="35">
        <f t="shared" si="36"/>
        <v>0</v>
      </c>
      <c r="Z116" s="35">
        <f t="shared" si="37"/>
        <v>20</v>
      </c>
      <c r="AA116" s="35">
        <f t="shared" si="38"/>
        <v>0</v>
      </c>
      <c r="AB116" t="str">
        <f t="shared" si="39"/>
        <v>NA</v>
      </c>
    </row>
    <row r="117" spans="1:28">
      <c r="A117">
        <v>13</v>
      </c>
      <c r="B117" s="32" t="str">
        <f>Critères!$B105</f>
        <v>13.9</v>
      </c>
      <c r="C117" s="32" t="str">
        <f>Critères!$A97</f>
        <v>CONSULTATION</v>
      </c>
      <c r="D117" s="32" t="str">
        <f>'P01'!$D106</f>
        <v>C</v>
      </c>
      <c r="E117" s="32" t="str">
        <f>'P02'!$D106</f>
        <v>C</v>
      </c>
      <c r="F117" s="32" t="str">
        <f>'P03'!$D106</f>
        <v>C</v>
      </c>
      <c r="G117" s="32" t="str">
        <f>'P04'!$D106</f>
        <v>C</v>
      </c>
      <c r="H117" s="32" t="str">
        <f>'P05'!$D106</f>
        <v>C</v>
      </c>
      <c r="I117" s="32" t="str">
        <f>'P06'!$D106</f>
        <v>C</v>
      </c>
      <c r="J117" s="32" t="str">
        <f>'P07'!$D106</f>
        <v>C</v>
      </c>
      <c r="K117" s="32" t="str">
        <f>'P08'!$D106</f>
        <v>C</v>
      </c>
      <c r="L117" s="32" t="str">
        <f>'P09'!$D106</f>
        <v>C</v>
      </c>
      <c r="M117" s="32" t="str">
        <f>'P10'!$D106</f>
        <v>C</v>
      </c>
      <c r="N117" s="32" t="str">
        <f>'P11'!$D106</f>
        <v>C</v>
      </c>
      <c r="O117" s="32" t="str">
        <f>'P12'!$D106</f>
        <v>C</v>
      </c>
      <c r="P117" s="32" t="str">
        <f>'P13'!$D106</f>
        <v>C</v>
      </c>
      <c r="Q117" s="32" t="str">
        <f>'P14'!$D106</f>
        <v>C</v>
      </c>
      <c r="R117" s="32" t="str">
        <f>'P15'!$D106</f>
        <v>C</v>
      </c>
      <c r="S117" s="32" t="str">
        <f>'P16'!$D106</f>
        <v>C</v>
      </c>
      <c r="T117" s="32" t="str">
        <f>'P17'!$D106</f>
        <v>C</v>
      </c>
      <c r="U117" s="32" t="str">
        <f>'P18'!$D106</f>
        <v>C</v>
      </c>
      <c r="V117" s="32" t="str">
        <f>'P19'!$D106</f>
        <v>C</v>
      </c>
      <c r="W117" s="32" t="str">
        <f>'P20'!$D106</f>
        <v>C</v>
      </c>
      <c r="X117" s="35">
        <f t="shared" si="35"/>
        <v>20</v>
      </c>
      <c r="Y117" s="35">
        <f t="shared" si="36"/>
        <v>0</v>
      </c>
      <c r="Z117" s="35">
        <f t="shared" si="37"/>
        <v>0</v>
      </c>
      <c r="AA117" s="35">
        <f t="shared" si="38"/>
        <v>0</v>
      </c>
      <c r="AB117" t="str">
        <f t="shared" si="39"/>
        <v>C</v>
      </c>
    </row>
    <row r="118" spans="1:28">
      <c r="A118">
        <v>13</v>
      </c>
      <c r="B118" s="32" t="str">
        <f>Critères!$B106</f>
        <v>13.10</v>
      </c>
      <c r="C118" s="32" t="str">
        <f>Critères!$A97</f>
        <v>CONSULTATION</v>
      </c>
      <c r="D118" s="32" t="str">
        <f>'P01'!$D107</f>
        <v>NA</v>
      </c>
      <c r="E118" s="32" t="str">
        <f>'P02'!$D107</f>
        <v>NA</v>
      </c>
      <c r="F118" s="32" t="str">
        <f>'P03'!$D107</f>
        <v>NA</v>
      </c>
      <c r="G118" s="32" t="str">
        <f>'P04'!$D107</f>
        <v>NA</v>
      </c>
      <c r="H118" s="32" t="str">
        <f>'P05'!$D107</f>
        <v>NA</v>
      </c>
      <c r="I118" s="32" t="str">
        <f>'P06'!$D107</f>
        <v>NA</v>
      </c>
      <c r="J118" s="32" t="str">
        <f>'P07'!$D107</f>
        <v>NA</v>
      </c>
      <c r="K118" s="32" t="str">
        <f>'P08'!$D107</f>
        <v>NA</v>
      </c>
      <c r="L118" s="32" t="str">
        <f>'P09'!$D107</f>
        <v>NA</v>
      </c>
      <c r="M118" s="32" t="str">
        <f>'P10'!$D107</f>
        <v>NA</v>
      </c>
      <c r="N118" s="32" t="str">
        <f>'P11'!$D107</f>
        <v>NA</v>
      </c>
      <c r="O118" s="32" t="str">
        <f>'P12'!$D107</f>
        <v>NA</v>
      </c>
      <c r="P118" s="32" t="str">
        <f>'P13'!$D107</f>
        <v>NA</v>
      </c>
      <c r="Q118" s="32" t="str">
        <f>'P14'!$D107</f>
        <v>NA</v>
      </c>
      <c r="R118" s="32" t="str">
        <f>'P15'!$D107</f>
        <v>NA</v>
      </c>
      <c r="S118" s="32" t="str">
        <f>'P16'!$D107</f>
        <v>NA</v>
      </c>
      <c r="T118" s="32" t="str">
        <f>'P17'!$D107</f>
        <v>NA</v>
      </c>
      <c r="U118" s="32" t="str">
        <f>'P18'!$D107</f>
        <v>NA</v>
      </c>
      <c r="V118" s="32" t="str">
        <f>'P19'!$D107</f>
        <v>NA</v>
      </c>
      <c r="W118" s="32" t="str">
        <f>'P20'!$D107</f>
        <v>NA</v>
      </c>
      <c r="X118" s="35">
        <f t="shared" si="35"/>
        <v>0</v>
      </c>
      <c r="Y118" s="35">
        <f t="shared" si="36"/>
        <v>0</v>
      </c>
      <c r="Z118" s="35">
        <f t="shared" si="37"/>
        <v>20</v>
      </c>
      <c r="AA118" s="35">
        <f t="shared" si="38"/>
        <v>0</v>
      </c>
      <c r="AB118" t="str">
        <f t="shared" si="39"/>
        <v>NA</v>
      </c>
    </row>
    <row r="119" spans="1:28">
      <c r="A119">
        <v>13</v>
      </c>
      <c r="B119" s="32" t="str">
        <f>Critères!$B107</f>
        <v>13.11</v>
      </c>
      <c r="C119" s="32" t="str">
        <f>Critères!$A97</f>
        <v>CONSULTATION</v>
      </c>
      <c r="D119" s="32" t="str">
        <f>'P01'!$D108</f>
        <v>NA</v>
      </c>
      <c r="E119" s="32" t="str">
        <f>'P02'!$D108</f>
        <v>NA</v>
      </c>
      <c r="F119" s="32" t="str">
        <f>'P03'!$D108</f>
        <v>NA</v>
      </c>
      <c r="G119" s="32" t="str">
        <f>'P04'!$D108</f>
        <v>NA</v>
      </c>
      <c r="H119" s="32" t="str">
        <f>'P05'!$D108</f>
        <v>NA</v>
      </c>
      <c r="I119" s="32" t="str">
        <f>'P06'!$D108</f>
        <v>NA</v>
      </c>
      <c r="J119" s="32" t="str">
        <f>'P07'!$D108</f>
        <v>NA</v>
      </c>
      <c r="K119" s="32" t="str">
        <f>'P08'!$D108</f>
        <v>NA</v>
      </c>
      <c r="L119" s="32" t="str">
        <f>'P09'!$D108</f>
        <v>NA</v>
      </c>
      <c r="M119" s="32" t="str">
        <f>'P10'!$D108</f>
        <v>NA</v>
      </c>
      <c r="N119" s="32" t="str">
        <f>'P11'!$D108</f>
        <v>NA</v>
      </c>
      <c r="O119" s="32" t="str">
        <f>'P12'!$D108</f>
        <v>NA</v>
      </c>
      <c r="P119" s="32" t="str">
        <f>'P13'!$D108</f>
        <v>NA</v>
      </c>
      <c r="Q119" s="32" t="str">
        <f>'P14'!$D108</f>
        <v>NA</v>
      </c>
      <c r="R119" s="32" t="str">
        <f>'P15'!$D108</f>
        <v>NA</v>
      </c>
      <c r="S119" s="32" t="str">
        <f>'P16'!$D108</f>
        <v>NA</v>
      </c>
      <c r="T119" s="32" t="str">
        <f>'P17'!$D108</f>
        <v>NA</v>
      </c>
      <c r="U119" s="32" t="str">
        <f>'P18'!$D108</f>
        <v>NA</v>
      </c>
      <c r="V119" s="32" t="str">
        <f>'P19'!$D108</f>
        <v>NA</v>
      </c>
      <c r="W119" s="32" t="str">
        <f>'P20'!$D108</f>
        <v>NA</v>
      </c>
      <c r="X119" s="35">
        <f t="shared" si="35"/>
        <v>0</v>
      </c>
      <c r="Y119" s="35">
        <f t="shared" si="36"/>
        <v>0</v>
      </c>
      <c r="Z119" s="35">
        <f t="shared" si="37"/>
        <v>20</v>
      </c>
      <c r="AA119" s="35">
        <f t="shared" si="38"/>
        <v>0</v>
      </c>
      <c r="AB119" t="str">
        <f t="shared" si="39"/>
        <v>NA</v>
      </c>
    </row>
    <row r="120" spans="1:28">
      <c r="A120">
        <v>13</v>
      </c>
      <c r="B120" s="32" t="str">
        <f>Critères!$B108</f>
        <v>13.12</v>
      </c>
      <c r="C120" s="32" t="str">
        <f>Critères!$A97</f>
        <v>CONSULTATION</v>
      </c>
      <c r="D120" s="32" t="str">
        <f>'P01'!$D109</f>
        <v>NA</v>
      </c>
      <c r="E120" s="32" t="str">
        <f>'P02'!$D109</f>
        <v>NA</v>
      </c>
      <c r="F120" s="32" t="str">
        <f>'P03'!$D109</f>
        <v>NA</v>
      </c>
      <c r="G120" s="32" t="str">
        <f>'P04'!$D109</f>
        <v>NA</v>
      </c>
      <c r="H120" s="32" t="str">
        <f>'P05'!$D109</f>
        <v>NA</v>
      </c>
      <c r="I120" s="32" t="str">
        <f>'P06'!$D109</f>
        <v>NA</v>
      </c>
      <c r="J120" s="32" t="str">
        <f>'P07'!$D109</f>
        <v>NA</v>
      </c>
      <c r="K120" s="32" t="str">
        <f>'P08'!$D109</f>
        <v>NA</v>
      </c>
      <c r="L120" s="32" t="str">
        <f>'P09'!$D109</f>
        <v>NA</v>
      </c>
      <c r="M120" s="32" t="str">
        <f>'P10'!$D109</f>
        <v>NA</v>
      </c>
      <c r="N120" s="32" t="str">
        <f>'P11'!$D109</f>
        <v>NA</v>
      </c>
      <c r="O120" s="32" t="str">
        <f>'P12'!$D109</f>
        <v>NA</v>
      </c>
      <c r="P120" s="32" t="str">
        <f>'P13'!$D109</f>
        <v>NA</v>
      </c>
      <c r="Q120" s="32" t="str">
        <f>'P14'!$D109</f>
        <v>NA</v>
      </c>
      <c r="R120" s="32" t="str">
        <f>'P15'!$D109</f>
        <v>NA</v>
      </c>
      <c r="S120" s="32" t="str">
        <f>'P16'!$D109</f>
        <v>NA</v>
      </c>
      <c r="T120" s="32" t="str">
        <f>'P17'!$D109</f>
        <v>NA</v>
      </c>
      <c r="U120" s="32" t="str">
        <f>'P18'!$D109</f>
        <v>NA</v>
      </c>
      <c r="V120" s="32" t="str">
        <f>'P19'!$D109</f>
        <v>NA</v>
      </c>
      <c r="W120" s="32" t="str">
        <f>'P20'!$D109</f>
        <v>NA</v>
      </c>
      <c r="X120" s="35">
        <f t="shared" si="35"/>
        <v>0</v>
      </c>
      <c r="Y120" s="35">
        <f t="shared" si="36"/>
        <v>0</v>
      </c>
      <c r="Z120" s="35">
        <f t="shared" si="37"/>
        <v>20</v>
      </c>
      <c r="AA120" s="35">
        <f t="shared" si="38"/>
        <v>0</v>
      </c>
      <c r="AB120" t="str">
        <f t="shared" si="39"/>
        <v>NA</v>
      </c>
    </row>
    <row r="121" spans="1:28">
      <c r="A121" s="38"/>
      <c r="B121" s="39"/>
      <c r="C121" s="39"/>
      <c r="D121" s="39"/>
      <c r="E121" s="39"/>
      <c r="F121" s="39"/>
      <c r="G121" s="39"/>
      <c r="H121" s="39"/>
      <c r="I121" s="39"/>
      <c r="J121" s="39"/>
      <c r="K121" s="39"/>
      <c r="L121" s="39"/>
      <c r="M121" s="39"/>
      <c r="N121" s="39"/>
      <c r="O121" s="39"/>
      <c r="P121" s="39"/>
      <c r="Q121" s="39"/>
      <c r="R121" s="39"/>
      <c r="S121" s="39"/>
      <c r="T121" s="39"/>
      <c r="U121" s="39"/>
      <c r="V121" s="39"/>
      <c r="W121" s="39"/>
      <c r="X121" s="40">
        <f>SUM(X109:X120)</f>
        <v>42</v>
      </c>
      <c r="Y121" s="40">
        <f>SUM(Y109:Y120)</f>
        <v>2</v>
      </c>
      <c r="Z121" s="40">
        <f>SUM(Z109:Z120)</f>
        <v>196</v>
      </c>
      <c r="AA121" s="40">
        <f>SUM(AA109:AA120)</f>
        <v>0</v>
      </c>
    </row>
    <row r="122" spans="1:28">
      <c r="B122" s="32"/>
      <c r="C122" s="32" t="s">
        <v>278</v>
      </c>
      <c r="D122" s="32">
        <f t="shared" ref="D122:W122" si="40">SUM(COUNTIF(D3:D11,"C"),COUNTIF(D13:D14,"C"),COUNTIF(D16:D18,"C"),COUNTIF(D20:D32,"C"),COUNTIF(D34:D41,"C"),COUNTIF(D43:D44,"C"),COUNTIF(D46:D50,"C"),COUNTIF(D52:D61,"C"),COUNTIF(D63:D66,"C"),COUNTIF(D68:D81,"C"),COUNTIF(D83:D95,"C"),COUNTIF(D97:D107,"C"),COUNTIF(D109:D120,"C"))</f>
        <v>64</v>
      </c>
      <c r="E122" s="32">
        <f t="shared" si="40"/>
        <v>65</v>
      </c>
      <c r="F122" s="32">
        <f t="shared" si="40"/>
        <v>65</v>
      </c>
      <c r="G122" s="32">
        <f t="shared" si="40"/>
        <v>65</v>
      </c>
      <c r="H122" s="32">
        <f t="shared" si="40"/>
        <v>65</v>
      </c>
      <c r="I122" s="32">
        <f t="shared" si="40"/>
        <v>67</v>
      </c>
      <c r="J122" s="32">
        <f t="shared" si="40"/>
        <v>65</v>
      </c>
      <c r="K122" s="32">
        <f t="shared" si="40"/>
        <v>65</v>
      </c>
      <c r="L122" s="32">
        <f t="shared" si="40"/>
        <v>65</v>
      </c>
      <c r="M122" s="32">
        <f t="shared" si="40"/>
        <v>65</v>
      </c>
      <c r="N122" s="32">
        <f t="shared" si="40"/>
        <v>65</v>
      </c>
      <c r="O122" s="32">
        <f t="shared" si="40"/>
        <v>65</v>
      </c>
      <c r="P122" s="32">
        <f t="shared" si="40"/>
        <v>65</v>
      </c>
      <c r="Q122" s="32">
        <f t="shared" si="40"/>
        <v>65</v>
      </c>
      <c r="R122" s="32">
        <f t="shared" si="40"/>
        <v>65</v>
      </c>
      <c r="S122" s="32">
        <f t="shared" si="40"/>
        <v>65</v>
      </c>
      <c r="T122" s="32">
        <f t="shared" si="40"/>
        <v>65</v>
      </c>
      <c r="U122" s="32">
        <f t="shared" si="40"/>
        <v>65</v>
      </c>
      <c r="V122" s="32">
        <f t="shared" si="40"/>
        <v>65</v>
      </c>
      <c r="W122" s="32">
        <f t="shared" si="40"/>
        <v>65</v>
      </c>
      <c r="X122" s="42"/>
      <c r="Y122" s="42"/>
      <c r="Z122" s="42"/>
      <c r="AA122" s="42"/>
    </row>
    <row r="123" spans="1:28">
      <c r="B123" s="32"/>
      <c r="C123" s="32" t="s">
        <v>279</v>
      </c>
      <c r="D123" s="32">
        <f t="shared" ref="D123:W123" si="41">SUM(COUNTIF(D3:D11,"NC"),COUNTIF(D13:D14,"NC"),COUNTIF(D16:D18,"NC"),COUNTIF(D20:D32,"NC"),COUNTIF(D34:D41,"NC"),COUNTIF(D43:D44,"NC"),COUNTIF(D46:D50,"NC"),COUNTIF(D52:D61,"NC"),COUNTIF(D63:D66,"NC"),COUNTIF(D68:D81,"NC"),COUNTIF(D83:D95,"NC"),COUNTIF(D97:D107,"NC"),COUNTIF(D109:D120,"NC"))</f>
        <v>3</v>
      </c>
      <c r="E123" s="32">
        <f t="shared" si="41"/>
        <v>1</v>
      </c>
      <c r="F123" s="32">
        <f t="shared" si="41"/>
        <v>1</v>
      </c>
      <c r="G123" s="32">
        <f t="shared" si="41"/>
        <v>1</v>
      </c>
      <c r="H123" s="32">
        <f t="shared" si="41"/>
        <v>1</v>
      </c>
      <c r="I123" s="32">
        <f t="shared" si="41"/>
        <v>1</v>
      </c>
      <c r="J123" s="32">
        <f t="shared" si="41"/>
        <v>1</v>
      </c>
      <c r="K123" s="32">
        <f t="shared" si="41"/>
        <v>1</v>
      </c>
      <c r="L123" s="32">
        <f t="shared" si="41"/>
        <v>1</v>
      </c>
      <c r="M123" s="32">
        <f t="shared" si="41"/>
        <v>1</v>
      </c>
      <c r="N123" s="32">
        <f t="shared" si="41"/>
        <v>1</v>
      </c>
      <c r="O123" s="32">
        <f t="shared" si="41"/>
        <v>4</v>
      </c>
      <c r="P123" s="32">
        <f t="shared" si="41"/>
        <v>1</v>
      </c>
      <c r="Q123" s="32">
        <f t="shared" si="41"/>
        <v>1</v>
      </c>
      <c r="R123" s="32">
        <f t="shared" si="41"/>
        <v>1</v>
      </c>
      <c r="S123" s="32">
        <f t="shared" si="41"/>
        <v>1</v>
      </c>
      <c r="T123" s="32">
        <f t="shared" si="41"/>
        <v>1</v>
      </c>
      <c r="U123" s="32">
        <f t="shared" si="41"/>
        <v>1</v>
      </c>
      <c r="V123" s="32">
        <f t="shared" si="41"/>
        <v>1</v>
      </c>
      <c r="W123" s="32">
        <f t="shared" si="41"/>
        <v>1</v>
      </c>
      <c r="X123" s="42"/>
      <c r="Y123" s="42"/>
      <c r="Z123" s="42"/>
      <c r="AA123" s="42"/>
    </row>
    <row r="124" spans="1:28">
      <c r="B124" s="32"/>
      <c r="C124" s="32" t="s">
        <v>280</v>
      </c>
      <c r="D124" s="32">
        <f t="shared" ref="D124:W124" si="42">SUM(COUNTIF(D3:D11,"NA"),COUNTIF(D13:D14,"NA"),COUNTIF(D16:D18,"NA"),COUNTIF(D20:D32,"NA"),COUNTIF(D34:D41,"NA"),COUNTIF(D43:D44,"NA"),COUNTIF(D46:D50,"NA"),COUNTIF(D52:D61,"NA"),COUNTIF(D63:D66,"NA"),COUNTIF(D68:D81,"NA"),COUNTIF(D83:D95,"NA"),COUNTIF(D97:D107,"NA"),COUNTIF(D109:D120,"NA"))</f>
        <v>39</v>
      </c>
      <c r="E124" s="32">
        <f t="shared" si="42"/>
        <v>40</v>
      </c>
      <c r="F124" s="32">
        <f t="shared" si="42"/>
        <v>40</v>
      </c>
      <c r="G124" s="32">
        <f t="shared" si="42"/>
        <v>40</v>
      </c>
      <c r="H124" s="32">
        <f t="shared" si="42"/>
        <v>40</v>
      </c>
      <c r="I124" s="32">
        <f t="shared" si="42"/>
        <v>38</v>
      </c>
      <c r="J124" s="32">
        <f t="shared" si="42"/>
        <v>40</v>
      </c>
      <c r="K124" s="32">
        <f t="shared" si="42"/>
        <v>40</v>
      </c>
      <c r="L124" s="32">
        <f t="shared" si="42"/>
        <v>40</v>
      </c>
      <c r="M124" s="32">
        <f t="shared" si="42"/>
        <v>40</v>
      </c>
      <c r="N124" s="32">
        <f t="shared" si="42"/>
        <v>40</v>
      </c>
      <c r="O124" s="32">
        <f t="shared" si="42"/>
        <v>37</v>
      </c>
      <c r="P124" s="32">
        <f t="shared" si="42"/>
        <v>40</v>
      </c>
      <c r="Q124" s="32">
        <f t="shared" si="42"/>
        <v>40</v>
      </c>
      <c r="R124" s="32">
        <f t="shared" si="42"/>
        <v>40</v>
      </c>
      <c r="S124" s="32">
        <f t="shared" si="42"/>
        <v>40</v>
      </c>
      <c r="T124" s="32">
        <f t="shared" si="42"/>
        <v>40</v>
      </c>
      <c r="U124" s="32">
        <f t="shared" si="42"/>
        <v>40</v>
      </c>
      <c r="V124" s="32">
        <f t="shared" si="42"/>
        <v>40</v>
      </c>
      <c r="W124" s="32">
        <f t="shared" si="42"/>
        <v>40</v>
      </c>
      <c r="X124" s="42"/>
      <c r="Y124" s="42"/>
      <c r="Z124" s="42"/>
      <c r="AA124" s="42"/>
    </row>
    <row r="125" spans="1:28">
      <c r="B125" s="32"/>
      <c r="C125" s="32" t="s">
        <v>281</v>
      </c>
      <c r="D125">
        <f t="shared" ref="D125:W125" si="43">IF(AND(D122=0,D123=0),"NA",D122/(D122+D123))</f>
        <v>0.95522388059701491</v>
      </c>
      <c r="E125">
        <f t="shared" si="43"/>
        <v>0.98484848484848486</v>
      </c>
      <c r="F125">
        <f t="shared" si="43"/>
        <v>0.98484848484848486</v>
      </c>
      <c r="G125">
        <f t="shared" si="43"/>
        <v>0.98484848484848486</v>
      </c>
      <c r="H125">
        <f t="shared" si="43"/>
        <v>0.98484848484848486</v>
      </c>
      <c r="I125">
        <f t="shared" si="43"/>
        <v>0.98529411764705888</v>
      </c>
      <c r="J125">
        <f t="shared" si="43"/>
        <v>0.98484848484848486</v>
      </c>
      <c r="K125">
        <f t="shared" si="43"/>
        <v>0.98484848484848486</v>
      </c>
      <c r="L125">
        <f t="shared" si="43"/>
        <v>0.98484848484848486</v>
      </c>
      <c r="M125">
        <f t="shared" si="43"/>
        <v>0.98484848484848486</v>
      </c>
      <c r="N125">
        <f t="shared" si="43"/>
        <v>0.98484848484848486</v>
      </c>
      <c r="O125">
        <f t="shared" si="43"/>
        <v>0.94202898550724634</v>
      </c>
      <c r="P125">
        <f t="shared" si="43"/>
        <v>0.98484848484848486</v>
      </c>
      <c r="Q125">
        <f t="shared" si="43"/>
        <v>0.98484848484848486</v>
      </c>
      <c r="R125">
        <f t="shared" si="43"/>
        <v>0.98484848484848486</v>
      </c>
      <c r="S125">
        <f t="shared" si="43"/>
        <v>0.98484848484848486</v>
      </c>
      <c r="T125">
        <f t="shared" si="43"/>
        <v>0.98484848484848486</v>
      </c>
      <c r="U125">
        <f t="shared" si="43"/>
        <v>0.98484848484848486</v>
      </c>
      <c r="V125">
        <f t="shared" si="43"/>
        <v>0.98484848484848486</v>
      </c>
      <c r="W125">
        <f t="shared" si="43"/>
        <v>0.98484848484848486</v>
      </c>
      <c r="X125" s="42" t="str">
        <f>IF(AND(W122&lt;&gt;0,W123&lt;&gt;0),"ok","ko")</f>
        <v>ok</v>
      </c>
      <c r="Y125" s="42"/>
      <c r="Z125" s="42"/>
      <c r="AA125" s="42"/>
    </row>
  </sheetData>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05ED-C13F-4D6B-BEBB-9D9568FB99EA}">
  <dimension ref="A1:AMI109"/>
  <sheetViews>
    <sheetView topLeftCell="A106" workbookViewId="0">
      <selection activeCell="G93" sqref="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 min="65" max="1023" width="9.44140625" customWidth="1"/>
  </cols>
  <sheetData>
    <row r="1" spans="1:1023" ht="15.75">
      <c r="A1" s="51" t="str">
        <f>Échantillon!A1</f>
        <v>RGAA 4.1.2 – GRILLE D'ÉVALUATION</v>
      </c>
      <c r="B1" s="51"/>
      <c r="C1" s="51"/>
      <c r="D1" s="51"/>
      <c r="E1" s="51"/>
      <c r="F1" s="51"/>
      <c r="G1" s="51"/>
    </row>
    <row r="2" spans="1:1023">
      <c r="A2" s="62" t="str">
        <f>CONCATENATE(Échantillon!B9," : ",Échantillon!C9)</f>
        <v>Accueil : https://www.tissotwatches.com/fr-fr</v>
      </c>
      <c r="B2" s="62"/>
      <c r="C2" s="62"/>
      <c r="D2" s="62"/>
      <c r="E2" s="62"/>
      <c r="F2" s="62"/>
      <c r="G2" s="62"/>
    </row>
    <row r="3" spans="1:1023" ht="57.4" customHeight="1">
      <c r="A3" s="11" t="s">
        <v>40</v>
      </c>
      <c r="B3" s="11" t="s">
        <v>41</v>
      </c>
      <c r="C3" s="12" t="s">
        <v>42</v>
      </c>
      <c r="D3" s="11" t="s">
        <v>269</v>
      </c>
      <c r="E3" s="11" t="s">
        <v>282</v>
      </c>
      <c r="F3" s="12" t="s">
        <v>283</v>
      </c>
      <c r="G3" s="12" t="s">
        <v>284</v>
      </c>
    </row>
    <row r="4" spans="1:1023" ht="22.5">
      <c r="A4" s="57" t="str">
        <f>Critères!$A$3</f>
        <v>IMAGES</v>
      </c>
      <c r="B4" s="44" t="str">
        <f>Critères!B3</f>
        <v>1.1</v>
      </c>
      <c r="C4" s="14" t="str">
        <f>Critères!C3</f>
        <v>Chaque image porteuse d’information a-t-elle une alternative textuelle ?</v>
      </c>
      <c r="D4" s="9" t="s">
        <v>270</v>
      </c>
      <c r="E4" t="s">
        <v>285</v>
      </c>
      <c r="F4" s="14"/>
      <c r="G4" s="14"/>
      <c r="H4"/>
    </row>
    <row r="5" spans="1:1023" ht="22.5">
      <c r="A5" s="57"/>
      <c r="B5" s="44" t="str">
        <f>Critères!B4</f>
        <v>1.2</v>
      </c>
      <c r="C5" s="14" t="str">
        <f>Critères!C4</f>
        <v>Chaque image de décoration est-elle correctement ignorée par les technologies d’assistance ?</v>
      </c>
      <c r="D5" s="9" t="s">
        <v>272</v>
      </c>
      <c r="E5" s="15" t="s">
        <v>285</v>
      </c>
      <c r="F5" s="14"/>
      <c r="G5" s="14"/>
      <c r="AMD5" s="45"/>
      <c r="AME5" s="45"/>
      <c r="AMF5" s="45"/>
      <c r="AMG5" s="45"/>
      <c r="AMH5" s="45"/>
      <c r="AMI5" s="45"/>
    </row>
    <row r="6" spans="1:1023"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1023"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1023"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1023" ht="22.7" customHeight="1">
      <c r="A9" s="57"/>
      <c r="B9" s="44" t="str">
        <f>Critères!B8</f>
        <v>1.6</v>
      </c>
      <c r="C9" s="14" t="str">
        <f>Critères!C8</f>
        <v>Chaque image porteuse d’information a-t-elle, si nécessaire, une description détaillée ?</v>
      </c>
      <c r="D9" s="9" t="s">
        <v>270</v>
      </c>
      <c r="E9" s="15" t="s">
        <v>285</v>
      </c>
      <c r="F9" s="14"/>
      <c r="G9" s="14"/>
    </row>
    <row r="10" spans="1:1023" ht="24.95" customHeight="1">
      <c r="A10" s="57"/>
      <c r="B10" s="44" t="str">
        <f>Critères!B9</f>
        <v>1.7</v>
      </c>
      <c r="C10" s="14" t="str">
        <f>Critères!C9</f>
        <v>Pour chaque image porteuse d’information ayant une description détaillée, cette description est-elle pertinente ?</v>
      </c>
      <c r="D10" s="9" t="s">
        <v>270</v>
      </c>
      <c r="E10" s="15" t="s">
        <v>285</v>
      </c>
      <c r="F10" s="14"/>
      <c r="G10" s="14"/>
    </row>
    <row r="11" spans="1:1023" ht="41.25" customHeight="1">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1023" ht="27.75" customHeight="1">
      <c r="A12" s="57"/>
      <c r="B12" s="44" t="str">
        <f>Critères!B11</f>
        <v>1.9</v>
      </c>
      <c r="C12" s="14" t="str">
        <f>Critères!C11</f>
        <v>Chaque légende d’image est-elle, si nécessaire, correctement reliée à l’image correspondante ?</v>
      </c>
      <c r="D12" s="9" t="s">
        <v>270</v>
      </c>
      <c r="E12" t="s">
        <v>285</v>
      </c>
      <c r="F12" s="14"/>
      <c r="G12" s="14"/>
    </row>
    <row r="13" spans="1:1023" ht="22.5">
      <c r="A13" s="57" t="str">
        <f>Critères!$A$12</f>
        <v>CADRES</v>
      </c>
      <c r="B13" s="44" t="str">
        <f>Critères!B12</f>
        <v>2.1</v>
      </c>
      <c r="C13" s="14" t="str">
        <f>Critères!C12</f>
        <v>Chaque cadre a-t-il un titre de cadre ?</v>
      </c>
      <c r="D13" s="9" t="s">
        <v>271</v>
      </c>
      <c r="E13" t="s">
        <v>273</v>
      </c>
      <c r="F13" s="46" t="s">
        <v>306</v>
      </c>
      <c r="G13" s="14" t="s">
        <v>307</v>
      </c>
    </row>
    <row r="14" spans="1:1023" ht="33.6" customHeight="1">
      <c r="A14" s="57"/>
      <c r="B14" s="44" t="str">
        <f>Critères!B13</f>
        <v>2.2</v>
      </c>
      <c r="C14" s="14" t="str">
        <f>Critères!C13</f>
        <v>Pour chaque cadre ayant un titre de cadre, ce titre de cadre est-il pertinent ?</v>
      </c>
      <c r="D14" s="9" t="s">
        <v>272</v>
      </c>
      <c r="E14" t="s">
        <v>285</v>
      </c>
      <c r="F14" s="14"/>
      <c r="G14" s="14"/>
    </row>
    <row r="15" spans="1:1023"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1023"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271</v>
      </c>
      <c r="E28" s="15" t="s">
        <v>273</v>
      </c>
      <c r="F28" s="14"/>
      <c r="G28" s="14" t="s">
        <v>320</v>
      </c>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271</v>
      </c>
      <c r="E93" s="15" t="s">
        <v>273</v>
      </c>
      <c r="F93" s="14"/>
      <c r="G93" s="14" t="s">
        <v>308</v>
      </c>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119" priority="1" stopIfTrue="1" operator="equal">
      <formula>"C"</formula>
    </cfRule>
    <cfRule type="cellIs" dxfId="118" priority="2" stopIfTrue="1" operator="equal">
      <formula>"NC"</formula>
    </cfRule>
    <cfRule type="cellIs" dxfId="117" priority="3" stopIfTrue="1" operator="equal">
      <formula>"NA"</formula>
    </cfRule>
    <cfRule type="cellIs" dxfId="116" priority="4" stopIfTrue="1" operator="equal">
      <formula>"NT"</formula>
    </cfRule>
  </conditionalFormatting>
  <conditionalFormatting sqref="E4:E109">
    <cfRule type="cellIs" dxfId="115" priority="5" stopIfTrue="1" operator="equal">
      <formula>"D"</formula>
    </cfRule>
    <cfRule type="cellIs" dxfId="114" priority="6" stopIfTrue="1" operator="equal">
      <formula>"N"</formula>
    </cfRule>
  </conditionalFormatting>
  <dataValidations count="2">
    <dataValidation type="list" showErrorMessage="1" sqref="D4:D109" xr:uid="{F44B067C-7E7A-4B8C-97D7-88276098A268}">
      <formula1>"C,NC,NA,NT"</formula1>
    </dataValidation>
    <dataValidation type="list" showErrorMessage="1" sqref="E4:E109" xr:uid="{39930947-C4FB-4AE7-85BD-7A30C819ADD7}">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1AAD2-FCCC-4791-B176-FEFA6E694C33}">
  <dimension ref="A1:BL109"/>
  <sheetViews>
    <sheetView topLeftCell="A80" workbookViewId="0">
      <selection activeCell="E90" sqref="E90"/>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CONCATENATE(Échantillon!B10," : ",Échantillon!C10)</f>
        <v>Authentification : https://www.tissotwatches.com/fr-fr/login</v>
      </c>
      <c r="B2" s="62"/>
      <c r="C2" s="62"/>
      <c r="D2" s="62"/>
      <c r="E2" s="62"/>
      <c r="F2" s="62"/>
      <c r="G2" s="62"/>
    </row>
    <row r="3" spans="1:8" ht="57.4" customHeight="1">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113" priority="1" stopIfTrue="1" operator="equal">
      <formula>"C"</formula>
    </cfRule>
    <cfRule type="cellIs" dxfId="112" priority="2" stopIfTrue="1" operator="equal">
      <formula>"NC"</formula>
    </cfRule>
    <cfRule type="cellIs" dxfId="111" priority="3" stopIfTrue="1" operator="equal">
      <formula>"NA"</formula>
    </cfRule>
    <cfRule type="cellIs" dxfId="110" priority="4" stopIfTrue="1" operator="equal">
      <formula>"NT"</formula>
    </cfRule>
  </conditionalFormatting>
  <conditionalFormatting sqref="E4:E109">
    <cfRule type="cellIs" dxfId="109" priority="13" stopIfTrue="1" operator="equal">
      <formula>"D"</formula>
    </cfRule>
    <cfRule type="cellIs" dxfId="108" priority="14" stopIfTrue="1" operator="equal">
      <formula>"N"</formula>
    </cfRule>
  </conditionalFormatting>
  <dataValidations count="2">
    <dataValidation type="list" showErrorMessage="1" sqref="D4:D109" xr:uid="{59A5D101-68FC-4AD7-9D92-95E1CB5E27ED}">
      <formula1>"C,NC,NA,NT"</formula1>
    </dataValidation>
    <dataValidation type="list" showErrorMessage="1" sqref="E4:E109" xr:uid="{BEA00062-B141-4EBB-A36C-4ECC49EE49FD}">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4D4A-E595-4792-AB87-A57C4546FA78}">
  <dimension ref="A1:BL109"/>
  <sheetViews>
    <sheetView topLeftCell="A84"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CONCATENATE(Échantillon!B11," : ",Échantillon!C11)</f>
        <v>Contact : https://www.tissotwatches.com/fr-fr/contact-us</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107" priority="1" stopIfTrue="1" operator="equal">
      <formula>"C"</formula>
    </cfRule>
    <cfRule type="cellIs" dxfId="106" priority="2" stopIfTrue="1" operator="equal">
      <formula>"NC"</formula>
    </cfRule>
    <cfRule type="cellIs" dxfId="105" priority="3" stopIfTrue="1" operator="equal">
      <formula>"NA"</formula>
    </cfRule>
    <cfRule type="cellIs" dxfId="104" priority="4" stopIfTrue="1" operator="equal">
      <formula>"NT"</formula>
    </cfRule>
  </conditionalFormatting>
  <conditionalFormatting sqref="E4:E109">
    <cfRule type="cellIs" dxfId="103" priority="17" stopIfTrue="1" operator="equal">
      <formula>"D"</formula>
    </cfRule>
    <cfRule type="cellIs" dxfId="102" priority="18" stopIfTrue="1" operator="equal">
      <formula>"N"</formula>
    </cfRule>
  </conditionalFormatting>
  <dataValidations count="2">
    <dataValidation type="list" showErrorMessage="1" sqref="D4:D109" xr:uid="{CF7C80FD-E4F8-40B9-B7D4-F96A1706B570}">
      <formula1>"C,NC,NA,NT"</formula1>
    </dataValidation>
    <dataValidation type="list" showErrorMessage="1" sqref="E4:E109" xr:uid="{4E147536-C719-4605-B1AE-ECF760BF04E4}">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0265-CB6A-4583-9597-F8FDD12DC7F4}">
  <dimension ref="A1:BL109"/>
  <sheetViews>
    <sheetView topLeftCell="A80" workbookViewId="0">
      <selection activeCell="B89" sqref="B89:G93"/>
    </sheetView>
  </sheetViews>
  <sheetFormatPr baseColWidth="10" defaultRowHeight="15"/>
  <cols>
    <col min="1" max="1" width="3.6640625" customWidth="1"/>
    <col min="2" max="2" width="4.21875" style="47" customWidth="1"/>
    <col min="3" max="3" width="32.6640625" style="1" customWidth="1"/>
    <col min="4" max="4" width="3.77734375" style="1" customWidth="1"/>
    <col min="5" max="5" width="3.21875" style="1" customWidth="1"/>
    <col min="6" max="6" width="32.5546875" style="1" customWidth="1"/>
    <col min="7" max="7" width="22.5546875" style="1" customWidth="1"/>
    <col min="8" max="64" width="9.44140625" style="1" customWidth="1"/>
  </cols>
  <sheetData>
    <row r="1" spans="1:8" ht="15.75">
      <c r="A1" s="51" t="str">
        <f>Échantillon!A1</f>
        <v>RGAA 4.1.2 – GRILLE D'ÉVALUATION</v>
      </c>
      <c r="B1" s="51"/>
      <c r="C1" s="51"/>
      <c r="D1" s="51"/>
      <c r="E1" s="51"/>
      <c r="F1" s="51"/>
      <c r="G1" s="51"/>
    </row>
    <row r="2" spans="1:8">
      <c r="A2" s="62" t="str">
        <f>CONCATENATE(Échantillon!B12," : ",Échantillon!C12)</f>
        <v>Accessibilité : https://www.tissotwatches.com/fr-fr/accessibility.html</v>
      </c>
      <c r="B2" s="62"/>
      <c r="C2" s="62"/>
      <c r="D2" s="62"/>
      <c r="E2" s="62"/>
      <c r="F2" s="62"/>
      <c r="G2" s="62"/>
    </row>
    <row r="3" spans="1:8" ht="54.75">
      <c r="A3" s="11" t="s">
        <v>40</v>
      </c>
      <c r="B3" s="11" t="s">
        <v>41</v>
      </c>
      <c r="C3" s="12" t="s">
        <v>42</v>
      </c>
      <c r="D3" s="11" t="s">
        <v>269</v>
      </c>
      <c r="E3" s="11" t="s">
        <v>282</v>
      </c>
      <c r="F3" s="12" t="s">
        <v>283</v>
      </c>
      <c r="G3" s="12" t="s">
        <v>284</v>
      </c>
    </row>
    <row r="4" spans="1:8" ht="22.5">
      <c r="A4" s="57" t="str">
        <f>Critères!$A$3</f>
        <v>IMAGES</v>
      </c>
      <c r="B4" s="44" t="str">
        <f>Critères!B3</f>
        <v>1.1</v>
      </c>
      <c r="C4" s="14" t="str">
        <f>Critères!C3</f>
        <v>Chaque image porteuse d’information a-t-elle une alternative textuelle ?</v>
      </c>
      <c r="D4" s="9" t="s">
        <v>270</v>
      </c>
      <c r="E4" t="s">
        <v>285</v>
      </c>
      <c r="F4" s="14"/>
      <c r="G4" s="14"/>
      <c r="H4"/>
    </row>
    <row r="5" spans="1:8" ht="22.5">
      <c r="A5" s="57"/>
      <c r="B5" s="44" t="str">
        <f>Critères!B4</f>
        <v>1.2</v>
      </c>
      <c r="C5" s="14" t="str">
        <f>Critères!C4</f>
        <v>Chaque image de décoration est-elle correctement ignorée par les technologies d’assistance ?</v>
      </c>
      <c r="D5" s="9" t="s">
        <v>272</v>
      </c>
      <c r="E5" s="15" t="s">
        <v>285</v>
      </c>
      <c r="F5" s="14"/>
      <c r="G5" s="14"/>
    </row>
    <row r="6" spans="1:8" ht="33.75">
      <c r="A6" s="57"/>
      <c r="B6" s="44" t="str">
        <f>Critères!B5</f>
        <v>1.3</v>
      </c>
      <c r="C6" s="14" t="str">
        <f>Critères!C5</f>
        <v>Pour chaque image porteuse d'information ayant une alternative textuelle, cette alternative est-elle pertinente (hors cas particuliers) ?</v>
      </c>
      <c r="D6" s="9" t="s">
        <v>270</v>
      </c>
      <c r="E6" s="15" t="s">
        <v>285</v>
      </c>
      <c r="F6" s="14"/>
      <c r="G6" s="14"/>
    </row>
    <row r="7" spans="1:8" ht="33.75">
      <c r="A7" s="57"/>
      <c r="B7" s="44" t="str">
        <f>Critères!B6</f>
        <v>1.4</v>
      </c>
      <c r="C7" s="14" t="str">
        <f>Critères!C6</f>
        <v>Pour chaque image utilisée comme CAPTCHA ou comme image-test, ayant une alternative textuelle, cette alternative permet-elle d’identifier la nature et la fonction de l’image ?</v>
      </c>
      <c r="D7" s="9" t="s">
        <v>272</v>
      </c>
      <c r="E7" s="15" t="s">
        <v>285</v>
      </c>
      <c r="F7" s="14"/>
      <c r="G7" s="14"/>
    </row>
    <row r="8" spans="1:8" ht="33.75">
      <c r="A8" s="57"/>
      <c r="B8" s="44" t="str">
        <f>Critères!B7</f>
        <v>1.5</v>
      </c>
      <c r="C8" s="14" t="str">
        <f>Critères!C7</f>
        <v>Pour chaque image utilisée comme CAPTCHA, une solution d’accès alternatif au contenu ou à la fonction du CAPTCHA est-elle présente ?</v>
      </c>
      <c r="D8" s="9" t="s">
        <v>272</v>
      </c>
      <c r="E8" s="15" t="s">
        <v>285</v>
      </c>
      <c r="F8" s="15"/>
      <c r="G8" s="14"/>
    </row>
    <row r="9" spans="1:8" ht="22.5">
      <c r="A9" s="57"/>
      <c r="B9" s="44" t="str">
        <f>Critères!B8</f>
        <v>1.6</v>
      </c>
      <c r="C9" s="14" t="str">
        <f>Critères!C8</f>
        <v>Chaque image porteuse d’information a-t-elle, si nécessaire, une description détaillée ?</v>
      </c>
      <c r="D9" s="9" t="s">
        <v>270</v>
      </c>
      <c r="E9" s="15" t="s">
        <v>285</v>
      </c>
      <c r="F9" s="14"/>
      <c r="G9" s="14"/>
    </row>
    <row r="10" spans="1:8" ht="22.5">
      <c r="A10" s="57"/>
      <c r="B10" s="44" t="str">
        <f>Critères!B9</f>
        <v>1.7</v>
      </c>
      <c r="C10" s="14" t="str">
        <f>Critères!C9</f>
        <v>Pour chaque image porteuse d’information ayant une description détaillée, cette description est-elle pertinente ?</v>
      </c>
      <c r="D10" s="9" t="s">
        <v>270</v>
      </c>
      <c r="E10" s="15" t="s">
        <v>285</v>
      </c>
      <c r="F10" s="14"/>
      <c r="G10" s="14"/>
    </row>
    <row r="11" spans="1:8" ht="45">
      <c r="A11" s="57"/>
      <c r="B11" s="44" t="str">
        <f>Critères!B10</f>
        <v>1.8</v>
      </c>
      <c r="C11" s="14" t="str">
        <f>Critères!C10</f>
        <v>Chaque image texte porteuse d’information, en l’absence d’un mécanisme de remplacement, doit si possible être remplacée par du texte stylé. Cette règle est-elle respectée (hors cas particuliers) ?</v>
      </c>
      <c r="D11" s="9" t="s">
        <v>270</v>
      </c>
      <c r="E11" t="s">
        <v>285</v>
      </c>
      <c r="F11" s="14"/>
      <c r="G11" s="14"/>
    </row>
    <row r="12" spans="1:8" ht="22.5">
      <c r="A12" s="57"/>
      <c r="B12" s="44" t="str">
        <f>Critères!B11</f>
        <v>1.9</v>
      </c>
      <c r="C12" s="14" t="str">
        <f>Critères!C11</f>
        <v>Chaque légende d’image est-elle, si nécessaire, correctement reliée à l’image correspondante ?</v>
      </c>
      <c r="D12" s="9" t="s">
        <v>270</v>
      </c>
      <c r="E12" t="s">
        <v>285</v>
      </c>
      <c r="F12" s="14"/>
      <c r="G12" s="14"/>
    </row>
    <row r="13" spans="1:8" ht="22.5">
      <c r="A13" s="57" t="str">
        <f>Critères!$A$12</f>
        <v>CADRES</v>
      </c>
      <c r="B13" s="44" t="str">
        <f>Critères!B12</f>
        <v>2.1</v>
      </c>
      <c r="C13" s="14" t="str">
        <f>Critères!C12</f>
        <v>Chaque cadre a-t-il un titre de cadre ?</v>
      </c>
      <c r="D13" s="9" t="s">
        <v>271</v>
      </c>
      <c r="E13" t="s">
        <v>273</v>
      </c>
      <c r="F13" s="46" t="s">
        <v>306</v>
      </c>
      <c r="G13" s="14" t="s">
        <v>307</v>
      </c>
    </row>
    <row r="14" spans="1:8" ht="22.5">
      <c r="A14" s="57"/>
      <c r="B14" s="44" t="str">
        <f>Critères!B13</f>
        <v>2.2</v>
      </c>
      <c r="C14" s="14" t="str">
        <f>Critères!C13</f>
        <v>Pour chaque cadre ayant un titre de cadre, ce titre de cadre est-il pertinent ?</v>
      </c>
      <c r="D14" s="9" t="s">
        <v>272</v>
      </c>
      <c r="E14" t="s">
        <v>285</v>
      </c>
      <c r="F14" s="14"/>
      <c r="G14" s="14"/>
    </row>
    <row r="15" spans="1:8" ht="33.75">
      <c r="A15" s="57" t="str">
        <f>Critères!$A$14</f>
        <v>COULEURS</v>
      </c>
      <c r="B15" s="44" t="str">
        <f>Critères!B14</f>
        <v>3.1</v>
      </c>
      <c r="C15" s="14" t="str">
        <f>Critères!C14</f>
        <v>Dans chaque page web, l’information ne doit pas être donnée uniquement par la couleur. Cette règle est-elle respectée ?</v>
      </c>
      <c r="D15" s="9" t="s">
        <v>270</v>
      </c>
      <c r="E15" s="15" t="s">
        <v>285</v>
      </c>
      <c r="F15" s="14"/>
      <c r="G15" s="14"/>
    </row>
    <row r="16" spans="1:8" ht="33.75">
      <c r="A16" s="57"/>
      <c r="B16" s="44" t="str">
        <f>Critères!B15</f>
        <v>3.2</v>
      </c>
      <c r="C16" s="14" t="str">
        <f>Critères!C15</f>
        <v>Dans chaque page web, le contraste entre la couleur du texte et la couleur de son arrière-plan est-il suffisamment élevé (hors cas particuliers) ?</v>
      </c>
      <c r="D16" s="9" t="s">
        <v>270</v>
      </c>
      <c r="E16" s="15" t="s">
        <v>285</v>
      </c>
      <c r="F16" s="14"/>
      <c r="G16" s="14"/>
    </row>
    <row r="17" spans="1:7" ht="45">
      <c r="A17" s="57"/>
      <c r="B17" s="44" t="str">
        <f>Critères!B16</f>
        <v>3.3</v>
      </c>
      <c r="C17" s="14" t="str">
        <f>Critères!C16</f>
        <v>Dans chaque page web, les couleurs utilisées dans les composants d’interface ou les éléments graphiques porteurs d’informations sont-elles suffisamment contrastées (hors cas particuliers) ?</v>
      </c>
      <c r="D17" s="9" t="s">
        <v>270</v>
      </c>
      <c r="E17" s="15" t="s">
        <v>285</v>
      </c>
      <c r="F17" s="14"/>
      <c r="G17" s="14"/>
    </row>
    <row r="18" spans="1:7" ht="33.75">
      <c r="A18" s="57" t="str">
        <f>Critères!$A$17</f>
        <v>MULTIMÉDIA</v>
      </c>
      <c r="B18" s="44" t="str">
        <f>Critères!B17</f>
        <v>4.1</v>
      </c>
      <c r="C18" s="14" t="str">
        <f>Critères!C17</f>
        <v>Chaque média temporel pré-enregistré a-t-il, si nécessaire, une transcription textuelle ou une audiodescription (hors cas particuliers) ?</v>
      </c>
      <c r="D18" s="9" t="s">
        <v>272</v>
      </c>
      <c r="E18" s="15" t="s">
        <v>285</v>
      </c>
      <c r="F18" s="14"/>
      <c r="G18" s="14"/>
    </row>
    <row r="19" spans="1:7" ht="45">
      <c r="A19" s="57"/>
      <c r="B19" s="44" t="str">
        <f>Critères!B18</f>
        <v>4.2</v>
      </c>
      <c r="C19" s="14" t="str">
        <f>Critères!C18</f>
        <v>Pour chaque média temporel pré-enregistré ayant une transcription textuelle ou une audiodescription synchronisée, celles-ci sont-elles pertinentes (hors cas particuliers) ?</v>
      </c>
      <c r="D19" s="9" t="s">
        <v>272</v>
      </c>
      <c r="E19" s="15" t="s">
        <v>285</v>
      </c>
      <c r="F19" s="14"/>
      <c r="G19" s="14"/>
    </row>
    <row r="20" spans="1:7" ht="33.75">
      <c r="A20" s="57"/>
      <c r="B20" s="44" t="str">
        <f>Critères!B19</f>
        <v>4.3</v>
      </c>
      <c r="C20" s="14" t="str">
        <f>Critères!C19</f>
        <v>Chaque média temporel synchronisé pré-enregistré a-t-il, si nécessaire, des sous-titres synchronisés (hors cas particuliers) ?</v>
      </c>
      <c r="D20" s="9" t="s">
        <v>272</v>
      </c>
      <c r="E20" s="15" t="s">
        <v>285</v>
      </c>
      <c r="F20" s="14"/>
      <c r="G20" s="14"/>
    </row>
    <row r="21" spans="1:7" ht="33.75">
      <c r="A21" s="57"/>
      <c r="B21" s="44" t="str">
        <f>Critères!B20</f>
        <v>4.4</v>
      </c>
      <c r="C21" s="14" t="str">
        <f>Critères!C20</f>
        <v>Pour chaque média temporel synchronisé pré-enregistré ayant des sous-titres synchronisés, ces sous-titres sont-ils pertinents ?</v>
      </c>
      <c r="D21" s="9" t="s">
        <v>272</v>
      </c>
      <c r="E21" s="15" t="s">
        <v>285</v>
      </c>
      <c r="F21" s="14"/>
      <c r="G21" s="14"/>
    </row>
    <row r="22" spans="1:7" ht="33.75">
      <c r="A22" s="57"/>
      <c r="B22" s="44" t="str">
        <f>Critères!B21</f>
        <v>4.5</v>
      </c>
      <c r="C22" s="14" t="str">
        <f>Critères!C21</f>
        <v>Chaque média temporel pré-enregistré a-t-il, si nécessaire, une audiodescription synchronisée (hors cas particuliers) ?</v>
      </c>
      <c r="D22" s="9" t="s">
        <v>272</v>
      </c>
      <c r="E22" s="15" t="s">
        <v>285</v>
      </c>
      <c r="F22" s="14"/>
      <c r="G22" s="14"/>
    </row>
    <row r="23" spans="1:7" ht="33.75">
      <c r="A23" s="57"/>
      <c r="B23" s="44" t="str">
        <f>Critères!B22</f>
        <v>4.6</v>
      </c>
      <c r="C23" s="14" t="str">
        <f>Critères!C22</f>
        <v>Pour chaque média temporel pré-enregistré ayant une audiodescription synchronisée, celle-ci est-elle pertinente ?</v>
      </c>
      <c r="D23" s="9" t="s">
        <v>272</v>
      </c>
      <c r="E23" s="15" t="s">
        <v>285</v>
      </c>
      <c r="F23" s="14"/>
      <c r="G23" s="14"/>
    </row>
    <row r="24" spans="1:7" ht="22.5">
      <c r="A24" s="57"/>
      <c r="B24" s="44" t="str">
        <f>Critères!B23</f>
        <v>4.7</v>
      </c>
      <c r="C24" s="14" t="str">
        <f>Critères!C23</f>
        <v>Chaque média temporel est-il clairement identifiable (hors cas particuliers) ?</v>
      </c>
      <c r="D24" s="9" t="s">
        <v>270</v>
      </c>
      <c r="E24" s="15" t="s">
        <v>285</v>
      </c>
      <c r="F24" s="14"/>
      <c r="G24" s="14"/>
    </row>
    <row r="25" spans="1:7" ht="22.5">
      <c r="A25" s="57"/>
      <c r="B25" s="44" t="str">
        <f>Critères!B24</f>
        <v>4.8</v>
      </c>
      <c r="C25" s="14" t="str">
        <f>Critères!C24</f>
        <v>Chaque média non temporel a-t-il, si nécessaire, une alternative (hors cas particuliers) ?</v>
      </c>
      <c r="D25" s="9" t="s">
        <v>270</v>
      </c>
      <c r="E25" s="15" t="s">
        <v>285</v>
      </c>
      <c r="F25" s="14"/>
      <c r="G25" s="14"/>
    </row>
    <row r="26" spans="1:7" ht="22.5">
      <c r="A26" s="57"/>
      <c r="B26" s="44" t="str">
        <f>Critères!B25</f>
        <v>4.9</v>
      </c>
      <c r="C26" s="14" t="str">
        <f>Critères!C25</f>
        <v>Pour chaque média non temporel ayant une alternative, cette alternative est-elle pertinente ?</v>
      </c>
      <c r="D26" s="9" t="s">
        <v>270</v>
      </c>
      <c r="E26" s="15" t="s">
        <v>285</v>
      </c>
      <c r="F26" s="14"/>
      <c r="G26" s="14"/>
    </row>
    <row r="27" spans="1:7" ht="22.5">
      <c r="A27" s="57"/>
      <c r="B27" s="44" t="str">
        <f>Critères!B26</f>
        <v>4.10</v>
      </c>
      <c r="C27" s="14" t="str">
        <f>Critères!C26</f>
        <v>Chaque son déclenché automatiquement est-il contrôlable par l’utilisateur ?</v>
      </c>
      <c r="D27" s="9" t="s">
        <v>272</v>
      </c>
      <c r="E27" s="15" t="s">
        <v>285</v>
      </c>
      <c r="F27" s="14"/>
      <c r="G27" s="14"/>
    </row>
    <row r="28" spans="1:7" ht="33.75">
      <c r="A28" s="57"/>
      <c r="B28" s="44" t="str">
        <f>Critères!B27</f>
        <v>4.11</v>
      </c>
      <c r="C28" s="14" t="str">
        <f>Critères!C27</f>
        <v>La consultation de chaque média temporel est-elle, si nécessaire, contrôlable par le clavier et tout dispositif de pointage ?</v>
      </c>
      <c r="D28" s="9" t="s">
        <v>272</v>
      </c>
      <c r="E28" s="15" t="s">
        <v>285</v>
      </c>
      <c r="F28" s="14"/>
      <c r="G28" s="14"/>
    </row>
    <row r="29" spans="1:7" ht="22.5">
      <c r="A29" s="57"/>
      <c r="B29" s="44" t="str">
        <f>Critères!B28</f>
        <v>4.12</v>
      </c>
      <c r="C29" s="14" t="str">
        <f>Critères!C28</f>
        <v>La consultation de chaque média non temporel est-elle contrôlable par le clavier et tout dispositif de pointage ?</v>
      </c>
      <c r="D29" s="9" t="s">
        <v>270</v>
      </c>
      <c r="E29" s="15" t="s">
        <v>285</v>
      </c>
      <c r="F29" s="14"/>
      <c r="G29" s="14"/>
    </row>
    <row r="30" spans="1:7" ht="33.75">
      <c r="A30" s="57"/>
      <c r="B30" s="44" t="str">
        <f>Critères!B29</f>
        <v>4.13</v>
      </c>
      <c r="C30" s="14" t="str">
        <f>Critères!C29</f>
        <v>Chaque média temporel et non temporel est-il compatible avec les technologies d’assistance (hors cas particuliers) ?</v>
      </c>
      <c r="D30" s="9" t="s">
        <v>270</v>
      </c>
      <c r="E30" s="15" t="s">
        <v>285</v>
      </c>
      <c r="F30" s="14"/>
      <c r="G30" s="14"/>
    </row>
    <row r="31" spans="1:7" ht="15.75">
      <c r="A31" s="57" t="str">
        <f>Critères!$A$30</f>
        <v>TABLEAUX</v>
      </c>
      <c r="B31" s="44" t="str">
        <f>Critères!B30</f>
        <v>5.1</v>
      </c>
      <c r="C31" s="14" t="str">
        <f>Critères!C30</f>
        <v>Chaque tableau de données complexe a-t-il un résumé ?</v>
      </c>
      <c r="D31" s="9" t="s">
        <v>272</v>
      </c>
      <c r="E31" s="15" t="s">
        <v>285</v>
      </c>
      <c r="F31" s="14"/>
      <c r="G31" s="14"/>
    </row>
    <row r="32" spans="1:7" ht="22.5">
      <c r="A32" s="57"/>
      <c r="B32" s="44" t="str">
        <f>Critères!B31</f>
        <v>5.2</v>
      </c>
      <c r="C32" s="14" t="str">
        <f>Critères!C31</f>
        <v>Pour chaque tableau de données complexe ayant un résumé, celui-ci est-il pertinent ?</v>
      </c>
      <c r="D32" s="9" t="s">
        <v>272</v>
      </c>
      <c r="E32" s="15" t="s">
        <v>285</v>
      </c>
      <c r="F32" s="14"/>
      <c r="G32" s="14"/>
    </row>
    <row r="33" spans="1:7" ht="22.5">
      <c r="A33" s="57"/>
      <c r="B33" s="44" t="str">
        <f>Critères!B32</f>
        <v>5.3</v>
      </c>
      <c r="C33" s="14" t="str">
        <f>Critères!C32</f>
        <v>Pour chaque tableau de mise en forme, le contenu linéarisé reste-t-il compréhensible ?</v>
      </c>
      <c r="D33" s="9" t="s">
        <v>272</v>
      </c>
      <c r="E33" s="15" t="s">
        <v>285</v>
      </c>
      <c r="F33" s="14"/>
      <c r="G33" s="14"/>
    </row>
    <row r="34" spans="1:7" ht="22.5">
      <c r="A34" s="57"/>
      <c r="B34" s="44" t="str">
        <f>Critères!B33</f>
        <v>5.4</v>
      </c>
      <c r="C34" s="14" t="str">
        <f>Critères!C33</f>
        <v>Pour chaque tableau de données ayant un titre, le titre est-il correctement associé au tableau de données ?</v>
      </c>
      <c r="D34" s="9" t="s">
        <v>272</v>
      </c>
      <c r="E34" s="15" t="s">
        <v>285</v>
      </c>
      <c r="F34" s="14"/>
      <c r="G34" s="14"/>
    </row>
    <row r="35" spans="1:7" ht="22.5">
      <c r="A35" s="57"/>
      <c r="B35" s="44" t="str">
        <f>Critères!B34</f>
        <v>5.5</v>
      </c>
      <c r="C35" s="14" t="str">
        <f>Critères!C34</f>
        <v>Pour chaque tableau de données ayant un titre, celui-ci est-il pertinent ?</v>
      </c>
      <c r="D35" s="9" t="s">
        <v>272</v>
      </c>
      <c r="E35" s="15" t="s">
        <v>285</v>
      </c>
      <c r="F35" s="14"/>
      <c r="G35" s="14"/>
    </row>
    <row r="36" spans="1:7" ht="33.75">
      <c r="A36" s="57"/>
      <c r="B36" s="44" t="str">
        <f>Critères!B35</f>
        <v>5.6</v>
      </c>
      <c r="C36" s="14" t="str">
        <f>Critères!C35</f>
        <v>Pour chaque tableau de données, chaque en-tête de colonnes et chaque en-tête de lignes sont-ils correctement déclarés ?</v>
      </c>
      <c r="D36" s="9" t="s">
        <v>272</v>
      </c>
      <c r="E36" s="15" t="s">
        <v>285</v>
      </c>
      <c r="F36" s="14"/>
      <c r="G36" s="14"/>
    </row>
    <row r="37" spans="1:7" ht="33.75">
      <c r="A37" s="57"/>
      <c r="B37" s="44" t="str">
        <f>Critères!B36</f>
        <v>5.7</v>
      </c>
      <c r="C37" s="14" t="str">
        <f>Critères!C36</f>
        <v>Pour chaque tableau de données, la technique appropriée permettant d’associer chaque cellule avec ses en-têtes est-elle utilisée (hors cas particuliers) ?</v>
      </c>
      <c r="D37" s="9" t="s">
        <v>272</v>
      </c>
      <c r="E37" s="15" t="s">
        <v>285</v>
      </c>
      <c r="F37" s="14"/>
      <c r="G37" s="14"/>
    </row>
    <row r="38" spans="1:7" ht="33.75">
      <c r="A38" s="57"/>
      <c r="B38" s="44" t="str">
        <f>Critères!B37</f>
        <v>5.8</v>
      </c>
      <c r="C38" s="14" t="str">
        <f>Critères!C37</f>
        <v>Chaque tableau de mise en forme ne doit pas utiliser d’éléments propres aux tableaux de données. Cette règle est-elle respectée ?</v>
      </c>
      <c r="D38" s="9" t="s">
        <v>272</v>
      </c>
      <c r="E38" s="15" t="s">
        <v>285</v>
      </c>
      <c r="F38" s="14"/>
      <c r="G38" s="14"/>
    </row>
    <row r="39" spans="1:7" ht="15.75">
      <c r="A39" s="57" t="str">
        <f>Critères!$A$38</f>
        <v>LIENS</v>
      </c>
      <c r="B39" s="44" t="str">
        <f>Critères!B38</f>
        <v>6.1</v>
      </c>
      <c r="C39" s="14" t="str">
        <f>Critères!C38</f>
        <v>Chaque lien est-il explicite (hors cas particuliers) ?</v>
      </c>
      <c r="D39" s="9" t="s">
        <v>270</v>
      </c>
      <c r="E39" s="15" t="s">
        <v>285</v>
      </c>
      <c r="F39" s="14"/>
      <c r="G39" s="14"/>
    </row>
    <row r="40" spans="1:7" ht="15.75">
      <c r="A40" s="57"/>
      <c r="B40" s="44" t="str">
        <f>Critères!B39</f>
        <v>6.2</v>
      </c>
      <c r="C40" s="14" t="str">
        <f>Critères!C39</f>
        <v>Dans chaque page web, chaque lien a-t-il un intitulé ?</v>
      </c>
      <c r="D40" s="9" t="s">
        <v>270</v>
      </c>
      <c r="E40" s="15" t="s">
        <v>285</v>
      </c>
      <c r="F40" s="14"/>
      <c r="G40" s="14"/>
    </row>
    <row r="41" spans="1:7" ht="22.5">
      <c r="A41" s="57" t="str">
        <f>Critères!$A$40</f>
        <v>SCRIPTS</v>
      </c>
      <c r="B41" s="44" t="str">
        <f>Critères!B40</f>
        <v>7.1</v>
      </c>
      <c r="C41" s="14" t="str">
        <f>Critères!C40</f>
        <v>Chaque script est-il, si nécessaire, compatible avec les technologies d’assistance ?</v>
      </c>
      <c r="D41" s="9" t="s">
        <v>270</v>
      </c>
      <c r="E41" s="15" t="s">
        <v>285</v>
      </c>
      <c r="F41" s="14"/>
      <c r="G41" s="14"/>
    </row>
    <row r="42" spans="1:7" ht="22.5">
      <c r="A42" s="57"/>
      <c r="B42" s="44" t="str">
        <f>Critères!B41</f>
        <v>7.2</v>
      </c>
      <c r="C42" s="14" t="str">
        <f>Critères!C41</f>
        <v>Pour chaque script ayant une alternative, cette alternative est-elle pertinente ?</v>
      </c>
      <c r="D42" s="9" t="s">
        <v>270</v>
      </c>
      <c r="E42" s="15" t="s">
        <v>285</v>
      </c>
      <c r="F42" s="14"/>
      <c r="G42" s="14"/>
    </row>
    <row r="43" spans="1:7" ht="22.5">
      <c r="A43" s="57"/>
      <c r="B43" s="44" t="str">
        <f>Critères!B42</f>
        <v>7.3</v>
      </c>
      <c r="C43" s="14" t="str">
        <f>Critères!C42</f>
        <v>Chaque script est-il contrôlable par le clavier et par tout dispositif de pointage (hors cas particuliers) ?</v>
      </c>
      <c r="D43" s="9" t="s">
        <v>270</v>
      </c>
      <c r="E43" s="15" t="s">
        <v>285</v>
      </c>
      <c r="F43" s="14"/>
      <c r="G43" s="14"/>
    </row>
    <row r="44" spans="1:7" ht="22.5">
      <c r="A44" s="57"/>
      <c r="B44" s="44" t="str">
        <f>Critères!B43</f>
        <v>7.4</v>
      </c>
      <c r="C44" s="14" t="str">
        <f>Critères!C43</f>
        <v>Pour chaque script qui initie un changement de contexte, l’utilisateur est-il averti ou en a-t-il le contrôle ?</v>
      </c>
      <c r="D44" s="9" t="s">
        <v>270</v>
      </c>
      <c r="E44" s="15" t="s">
        <v>285</v>
      </c>
      <c r="F44" s="14"/>
      <c r="G44" s="14"/>
    </row>
    <row r="45" spans="1:7" ht="22.5">
      <c r="A45" s="57"/>
      <c r="B45" s="44" t="str">
        <f>Critères!B44</f>
        <v>7.5</v>
      </c>
      <c r="C45" s="14" t="str">
        <f>Critères!C44</f>
        <v>Dans chaque page web, les messages de statut sont-ils correctement restitués par les technologies d’assistance ?</v>
      </c>
      <c r="D45" s="9" t="s">
        <v>270</v>
      </c>
      <c r="E45" s="15" t="s">
        <v>285</v>
      </c>
      <c r="F45" s="14"/>
      <c r="G45" s="14"/>
    </row>
    <row r="46" spans="1:7" ht="22.5">
      <c r="A46" s="57" t="str">
        <f>Critères!$A$45</f>
        <v>ÉLÉMENTS OBLIGATOIRES</v>
      </c>
      <c r="B46" s="44" t="str">
        <f>Critères!B45</f>
        <v>8.1</v>
      </c>
      <c r="C46" s="14" t="str">
        <f>Critères!C45</f>
        <v>Chaque page web est-elle définie par un type de document ?</v>
      </c>
      <c r="D46" s="9" t="s">
        <v>270</v>
      </c>
      <c r="E46" s="15" t="s">
        <v>285</v>
      </c>
      <c r="F46" s="14"/>
      <c r="G46" s="14"/>
    </row>
    <row r="47" spans="1:7" ht="33.75">
      <c r="A47" s="57"/>
      <c r="B47" s="44" t="str">
        <f>Critères!B46</f>
        <v>8.2</v>
      </c>
      <c r="C47" s="14" t="str">
        <f>Critères!C46</f>
        <v>Pour chaque page web, le code source généré est-il valide selon le type de document spécifié (hors cas particuliers) ?</v>
      </c>
      <c r="D47" s="9" t="s">
        <v>270</v>
      </c>
      <c r="E47" s="15" t="s">
        <v>285</v>
      </c>
      <c r="F47" s="14"/>
      <c r="G47" s="14"/>
    </row>
    <row r="48" spans="1:7" ht="22.5">
      <c r="A48" s="57"/>
      <c r="B48" s="44" t="str">
        <f>Critères!B47</f>
        <v>8.3</v>
      </c>
      <c r="C48" s="14" t="str">
        <f>Critères!C47</f>
        <v>Dans chaque page web, la langue par défaut est-elle présente ?</v>
      </c>
      <c r="D48" s="9" t="s">
        <v>270</v>
      </c>
      <c r="E48" s="15" t="s">
        <v>285</v>
      </c>
      <c r="F48" s="14"/>
      <c r="G48" s="14"/>
    </row>
    <row r="49" spans="1:7" ht="22.5">
      <c r="A49" s="57"/>
      <c r="B49" s="44" t="str">
        <f>Critères!B48</f>
        <v>8.4</v>
      </c>
      <c r="C49" s="14" t="str">
        <f>Critères!C48</f>
        <v>Pour chaque page web ayant une langue par défaut, le code de langue est-il pertinent ?</v>
      </c>
      <c r="D49" s="9" t="s">
        <v>270</v>
      </c>
      <c r="E49" s="15" t="s">
        <v>285</v>
      </c>
      <c r="F49" s="14"/>
      <c r="G49" s="14"/>
    </row>
    <row r="50" spans="1:7" ht="15.75">
      <c r="A50" s="57"/>
      <c r="B50" s="44" t="str">
        <f>Critères!B49</f>
        <v>8.5</v>
      </c>
      <c r="C50" s="14" t="str">
        <f>Critères!C49</f>
        <v>Chaque page web a-t-elle un titre de page ?</v>
      </c>
      <c r="D50" s="9" t="s">
        <v>270</v>
      </c>
      <c r="E50" s="15" t="s">
        <v>285</v>
      </c>
      <c r="F50" s="14"/>
      <c r="G50" s="14"/>
    </row>
    <row r="51" spans="1:7" ht="22.5">
      <c r="A51" s="57"/>
      <c r="B51" s="44" t="str">
        <f>Critères!B50</f>
        <v>8.6</v>
      </c>
      <c r="C51" s="14" t="str">
        <f>Critères!C50</f>
        <v>Pour chaque page web ayant un titre de page, ce titre est-il pertinent ?</v>
      </c>
      <c r="D51" s="9" t="s">
        <v>270</v>
      </c>
      <c r="E51" s="15" t="s">
        <v>285</v>
      </c>
      <c r="F51" s="14"/>
      <c r="G51" s="14"/>
    </row>
    <row r="52" spans="1:7" ht="22.5">
      <c r="A52" s="57"/>
      <c r="B52" s="44" t="str">
        <f>Critères!B51</f>
        <v>8.7</v>
      </c>
      <c r="C52" s="14" t="str">
        <f>Critères!C51</f>
        <v>Dans chaque page web, chaque changement de langue est-il indiqué dans le code source (hors cas particuliers) ?</v>
      </c>
      <c r="D52" s="9" t="s">
        <v>270</v>
      </c>
      <c r="E52" s="15" t="s">
        <v>285</v>
      </c>
      <c r="F52" s="14"/>
      <c r="G52" s="14"/>
    </row>
    <row r="53" spans="1:7" ht="22.5">
      <c r="A53" s="57"/>
      <c r="B53" s="44" t="str">
        <f>Critères!B52</f>
        <v>8.8</v>
      </c>
      <c r="C53" s="14" t="str">
        <f>Critères!C52</f>
        <v>Dans chaque page web, le code de langue de chaque changement de langue est-il valide et pertinent ?</v>
      </c>
      <c r="D53" s="9" t="s">
        <v>270</v>
      </c>
      <c r="E53" s="15" t="s">
        <v>285</v>
      </c>
      <c r="F53" s="14"/>
      <c r="G53" s="14"/>
    </row>
    <row r="54" spans="1:7" ht="33.75">
      <c r="A54" s="57"/>
      <c r="B54" s="44" t="str">
        <f>Critères!B53</f>
        <v>8.9</v>
      </c>
      <c r="C54" s="14" t="str">
        <f>Critères!C53</f>
        <v>Dans chaque page web, les balises ne doivent pas être utilisées uniquement à des fins de présentation. Cette règle est-elle respectée ?</v>
      </c>
      <c r="D54" s="9" t="s">
        <v>270</v>
      </c>
      <c r="E54" s="15" t="s">
        <v>285</v>
      </c>
      <c r="F54" s="14"/>
      <c r="G54" s="14"/>
    </row>
    <row r="55" spans="1:7" ht="22.5">
      <c r="A55" s="57"/>
      <c r="B55" s="44" t="str">
        <f>Critères!B54</f>
        <v>8.10</v>
      </c>
      <c r="C55" s="14" t="str">
        <f>Critères!C54</f>
        <v>Dans chaque page web, les changements du sens de lecture sont-ils signalés ?</v>
      </c>
      <c r="D55" s="9" t="s">
        <v>272</v>
      </c>
      <c r="E55" s="15" t="s">
        <v>285</v>
      </c>
      <c r="F55" s="14"/>
      <c r="G55" s="14"/>
    </row>
    <row r="56" spans="1:7" ht="22.5">
      <c r="A56" s="57" t="str">
        <f>Critères!$A$55</f>
        <v>STRUCTURATION</v>
      </c>
      <c r="B56" s="44" t="str">
        <f>Critères!B55</f>
        <v>9.1</v>
      </c>
      <c r="C56" s="14" t="str">
        <f>Critères!C55</f>
        <v>Dans chaque page web, l’information est-elle structurée par l’utilisation appropriée de titres ?</v>
      </c>
      <c r="D56" s="9" t="s">
        <v>270</v>
      </c>
      <c r="E56" s="15" t="s">
        <v>285</v>
      </c>
      <c r="F56" s="14"/>
      <c r="G56" s="14"/>
    </row>
    <row r="57" spans="1:7" ht="22.5">
      <c r="A57" s="57"/>
      <c r="B57" s="44" t="str">
        <f>Critères!B56</f>
        <v>9.2</v>
      </c>
      <c r="C57" s="14" t="str">
        <f>Critères!C56</f>
        <v>Dans chaque page web, la structure du document est-elle cohérente (hors cas particuliers) ?</v>
      </c>
      <c r="D57" s="9" t="s">
        <v>270</v>
      </c>
      <c r="E57" s="15" t="s">
        <v>285</v>
      </c>
      <c r="F57" s="14"/>
      <c r="G57" s="14"/>
    </row>
    <row r="58" spans="1:7" ht="22.5">
      <c r="A58" s="57"/>
      <c r="B58" s="44" t="str">
        <f>Critères!B57</f>
        <v>9.3</v>
      </c>
      <c r="C58" s="14" t="str">
        <f>Critères!C57</f>
        <v>Dans chaque page web, chaque liste est-elle correctement structurée ?</v>
      </c>
      <c r="D58" s="9" t="s">
        <v>270</v>
      </c>
      <c r="E58" s="15" t="s">
        <v>285</v>
      </c>
      <c r="F58" s="14"/>
      <c r="G58" s="14"/>
    </row>
    <row r="59" spans="1:7" ht="22.5">
      <c r="A59" s="57"/>
      <c r="B59" s="44" t="str">
        <f>Critères!B58</f>
        <v>9.4</v>
      </c>
      <c r="C59" s="14" t="str">
        <f>Critères!C58</f>
        <v>Dans chaque page web, chaque citation est-elle correctement indiquée ?</v>
      </c>
      <c r="D59" s="9" t="s">
        <v>272</v>
      </c>
      <c r="E59" s="15" t="s">
        <v>285</v>
      </c>
      <c r="F59" s="14"/>
      <c r="G59" s="14"/>
    </row>
    <row r="60" spans="1:7" ht="22.5">
      <c r="A60" s="57" t="str">
        <f>Critères!$A$59</f>
        <v>PRÉSENTATION</v>
      </c>
      <c r="B60" s="44" t="str">
        <f>Critères!B59</f>
        <v>10.1</v>
      </c>
      <c r="C60" s="14" t="str">
        <f>Critères!C59</f>
        <v>Dans le site web, des feuilles de styles sont-elles utilisées pour contrôler la présentation de l’information ?</v>
      </c>
      <c r="D60" s="9" t="s">
        <v>270</v>
      </c>
      <c r="E60" s="15" t="s">
        <v>285</v>
      </c>
      <c r="F60" s="14"/>
      <c r="G60" s="14"/>
    </row>
    <row r="61" spans="1:7" ht="33.75">
      <c r="A61" s="57"/>
      <c r="B61" s="44" t="str">
        <f>Critères!B60</f>
        <v>10.2</v>
      </c>
      <c r="C61" s="14" t="str">
        <f>Critères!C60</f>
        <v>Dans chaque page web, le contenu visible porteur d’information reste-t-il présent lorsque les feuilles de styles sont désactivées ?</v>
      </c>
      <c r="D61" s="9" t="s">
        <v>270</v>
      </c>
      <c r="E61" s="15" t="s">
        <v>285</v>
      </c>
      <c r="F61" s="14"/>
      <c r="G61" s="14"/>
    </row>
    <row r="62" spans="1:7" ht="33.75">
      <c r="A62" s="57"/>
      <c r="B62" s="44" t="str">
        <f>Critères!B61</f>
        <v>10.3</v>
      </c>
      <c r="C62" s="14" t="str">
        <f>Critères!C61</f>
        <v>Dans chaque page web, l’information reste-t-elle compréhensible lorsque les feuilles de styles sont désactivées ?</v>
      </c>
      <c r="D62" s="9" t="s">
        <v>270</v>
      </c>
      <c r="E62" s="15" t="s">
        <v>285</v>
      </c>
      <c r="F62" s="14"/>
      <c r="G62" s="14"/>
    </row>
    <row r="63" spans="1:7" ht="33.75">
      <c r="A63" s="57"/>
      <c r="B63" s="44" t="str">
        <f>Critères!B62</f>
        <v>10.4</v>
      </c>
      <c r="C63" s="14" t="str">
        <f>Critères!C62</f>
        <v>Dans chaque page web, le texte reste-t-il lisible lorsque la taille des caractères est augmentée jusqu’à 200%, au moins (hors cas particuliers) ?</v>
      </c>
      <c r="D63" s="9" t="s">
        <v>270</v>
      </c>
      <c r="E63" s="15" t="s">
        <v>285</v>
      </c>
      <c r="F63" s="14"/>
      <c r="G63" s="14"/>
    </row>
    <row r="64" spans="1:7" ht="33.75">
      <c r="A64" s="57"/>
      <c r="B64" s="44" t="str">
        <f>Critères!B63</f>
        <v>10.5</v>
      </c>
      <c r="C64" s="14" t="str">
        <f>Critères!C63</f>
        <v>Dans chaque page web, les déclarations CSS de couleurs de fond d’élément et de police sont-elles correctement utilisées ?</v>
      </c>
      <c r="D64" s="9" t="s">
        <v>270</v>
      </c>
      <c r="E64" s="15" t="s">
        <v>285</v>
      </c>
      <c r="F64" s="14"/>
      <c r="G64" s="14"/>
    </row>
    <row r="65" spans="1:7" ht="33.75">
      <c r="A65" s="57"/>
      <c r="B65" s="44" t="str">
        <f>Critères!B64</f>
        <v>10.6</v>
      </c>
      <c r="C65" s="14" t="str">
        <f>Critères!C64</f>
        <v>Dans chaque page web, chaque lien dont la nature n’est pas évidente est-il visible par rapport au texte environnant ?</v>
      </c>
      <c r="D65" s="9" t="s">
        <v>270</v>
      </c>
      <c r="E65" s="15" t="s">
        <v>285</v>
      </c>
      <c r="F65" s="14"/>
      <c r="G65" s="14"/>
    </row>
    <row r="66" spans="1:7" ht="22.5">
      <c r="A66" s="57"/>
      <c r="B66" s="44" t="str">
        <f>Critères!B65</f>
        <v>10.7</v>
      </c>
      <c r="C66" s="14" t="str">
        <f>Critères!C65</f>
        <v>Dans chaque page web, pour chaque élément recevant le focus, la prise de focus est-elle visible ?</v>
      </c>
      <c r="D66" s="9" t="s">
        <v>270</v>
      </c>
      <c r="E66" s="15" t="s">
        <v>285</v>
      </c>
      <c r="F66" s="14"/>
      <c r="G66" s="14"/>
    </row>
    <row r="67" spans="1:7" ht="22.5">
      <c r="A67" s="57"/>
      <c r="B67" s="44" t="str">
        <f>Critères!B66</f>
        <v>10.8</v>
      </c>
      <c r="C67" s="14" t="str">
        <f>Critères!C66</f>
        <v>Pour chaque page web, les contenus cachés ont-ils vocation à être ignorés par les technologies d’assistance ?</v>
      </c>
      <c r="D67" s="9" t="s">
        <v>270</v>
      </c>
      <c r="E67" s="15" t="s">
        <v>285</v>
      </c>
      <c r="F67" s="14"/>
      <c r="G67" s="14"/>
    </row>
    <row r="68" spans="1:7" ht="33.75">
      <c r="A68" s="57"/>
      <c r="B68" s="44" t="str">
        <f>Critères!B67</f>
        <v>10.9</v>
      </c>
      <c r="C68" s="14" t="str">
        <f>Critères!C67</f>
        <v>Dans chaque page web, l’information ne doit pas être donnée uniquement par la forme, taille ou position. Cette règle est-elle respectée ?</v>
      </c>
      <c r="D68" s="9" t="s">
        <v>270</v>
      </c>
      <c r="E68" s="15" t="s">
        <v>285</v>
      </c>
      <c r="F68" s="14"/>
      <c r="G68" s="14"/>
    </row>
    <row r="69" spans="1:7" ht="33.75">
      <c r="A69" s="57"/>
      <c r="B69" s="44" t="str">
        <f>Critères!B68</f>
        <v>10.10</v>
      </c>
      <c r="C69" s="14" t="str">
        <f>Critères!C68</f>
        <v>Dans chaque page web, l’information ne doit pas être donnée par la forme, taille ou position uniquement. Cette règle est-elle implémentée de façon pertinente ?</v>
      </c>
      <c r="D69" s="9" t="s">
        <v>272</v>
      </c>
      <c r="E69" s="15" t="s">
        <v>285</v>
      </c>
      <c r="F69" s="14"/>
      <c r="G69" s="14"/>
    </row>
    <row r="70" spans="1:7" ht="67.5">
      <c r="A70" s="57"/>
      <c r="B70" s="44" t="str">
        <f>Critères!B69</f>
        <v>10.11</v>
      </c>
      <c r="C70" s="14" t="str">
        <f>Critères!C69</f>
        <v>Pour chaque page web, les contenus peuvent-ils être présentés sans perte d’information ou de fonctionnalité et sans avoir recours soit à un défilement vertical pour une fenêtre ayant une hauteur de 256 px, soit à un défilement horizontal pour une fenêtre ayant une largeur de 320 px (hors cas particuliers) ?</v>
      </c>
      <c r="D70" s="9" t="s">
        <v>270</v>
      </c>
      <c r="E70" s="15" t="s">
        <v>285</v>
      </c>
      <c r="F70" s="14"/>
      <c r="G70" s="14"/>
    </row>
    <row r="71" spans="1:7" ht="45">
      <c r="A71" s="57"/>
      <c r="B71" s="44" t="str">
        <f>Critères!B70</f>
        <v>10.12</v>
      </c>
      <c r="C71" s="14" t="str">
        <f>Critères!C70</f>
        <v>Dans chaque page web, les propriétés d’espacement du texte peuvent-elles être redéfinies par l’utilisateur sans perte de contenu ou de fonctionnalité (hors cas particuliers) ?</v>
      </c>
      <c r="D71" s="9" t="s">
        <v>270</v>
      </c>
      <c r="E71" s="15" t="s">
        <v>285</v>
      </c>
      <c r="F71" s="14"/>
      <c r="G71" s="14"/>
    </row>
    <row r="72" spans="1:7" ht="45">
      <c r="A72" s="57"/>
      <c r="B72" s="44" t="str">
        <f>Critères!B71</f>
        <v>10.13</v>
      </c>
      <c r="C72" s="14" t="str">
        <f>Critères!C71</f>
        <v>Dans chaque page web, les contenus additionnels apparaissant à la prise de focus ou au survol d’un composant d’interface sont-ils contrôlables par l’utilisateur (hors cas particuliers) ?</v>
      </c>
      <c r="D72" s="9" t="s">
        <v>270</v>
      </c>
      <c r="E72" s="15" t="s">
        <v>285</v>
      </c>
      <c r="F72" s="14"/>
      <c r="G72" s="14"/>
    </row>
    <row r="73" spans="1:7" ht="45">
      <c r="A73" s="57"/>
      <c r="B73" s="44" t="str">
        <f>Critères!B72</f>
        <v>10.14</v>
      </c>
      <c r="C73" s="14" t="str">
        <f>Critères!C72</f>
        <v>Dans chaque page web, les contenus additionnels apparaissant via les styles CSS uniquement peuvent-ils être rendus visibles au clavier et par tout dispositif de pointage ?</v>
      </c>
      <c r="D73" s="9" t="s">
        <v>272</v>
      </c>
      <c r="E73" s="15" t="s">
        <v>285</v>
      </c>
      <c r="F73" s="14"/>
      <c r="G73" s="14"/>
    </row>
    <row r="74" spans="1:7" ht="15.75">
      <c r="A74" s="57" t="str">
        <f>Critères!$A$73</f>
        <v>FORMULAIRES</v>
      </c>
      <c r="B74" s="44" t="str">
        <f>Critères!B73</f>
        <v>11.1</v>
      </c>
      <c r="C74" s="14" t="str">
        <f>Critères!C73</f>
        <v>Chaque champ de formulaire a-t-il une étiquette ?</v>
      </c>
      <c r="D74" s="9" t="s">
        <v>270</v>
      </c>
      <c r="E74" s="15" t="s">
        <v>285</v>
      </c>
      <c r="F74" s="14"/>
      <c r="G74" s="14"/>
    </row>
    <row r="75" spans="1:7" ht="22.5">
      <c r="A75" s="57"/>
      <c r="B75" s="44" t="str">
        <f>Critères!B74</f>
        <v>11.2</v>
      </c>
      <c r="C75" s="14" t="str">
        <f>Critères!C74</f>
        <v>Chaque étiquette associée à un champ de formulaire est-elle pertinente (hors cas particuliers) ?</v>
      </c>
      <c r="D75" s="9" t="s">
        <v>270</v>
      </c>
      <c r="E75" s="15" t="s">
        <v>285</v>
      </c>
      <c r="F75" s="14"/>
      <c r="G75" s="14"/>
    </row>
    <row r="76" spans="1:7" ht="45">
      <c r="A76" s="57"/>
      <c r="B76" s="44" t="str">
        <f>Critères!B75</f>
        <v>11.3</v>
      </c>
      <c r="C76" s="14" t="str">
        <f>Critères!C75</f>
        <v>Dans chaque formulaire, chaque étiquette associée à un champ de formulaire ayant la même fonction et répété plusieurs fois dans une même page ou dans un ensemble de pages est-elle cohérente ?</v>
      </c>
      <c r="D76" s="9" t="s">
        <v>270</v>
      </c>
      <c r="E76" s="15" t="s">
        <v>285</v>
      </c>
      <c r="F76" s="14"/>
      <c r="G76" s="14"/>
    </row>
    <row r="77" spans="1:7" ht="33.75">
      <c r="A77" s="57"/>
      <c r="B77" s="44" t="str">
        <f>Critères!B76</f>
        <v>11.4</v>
      </c>
      <c r="C77" s="14" t="str">
        <f>Critères!C76</f>
        <v>Dans chaque formulaire, chaque étiquette de champ et son champ associé sont-ils accolés (hors cas particuliers) ?</v>
      </c>
      <c r="D77" s="9" t="s">
        <v>270</v>
      </c>
      <c r="E77" s="15" t="s">
        <v>285</v>
      </c>
      <c r="F77" s="14"/>
      <c r="G77" s="14"/>
    </row>
    <row r="78" spans="1:7" ht="22.5">
      <c r="A78" s="57"/>
      <c r="B78" s="44" t="str">
        <f>Critères!B77</f>
        <v>11.5</v>
      </c>
      <c r="C78" s="14" t="str">
        <f>Critères!C77</f>
        <v>Dans chaque formulaire, les champs de même nature sont-ils regroupés, si nécessaire ?</v>
      </c>
      <c r="D78" s="9" t="s">
        <v>272</v>
      </c>
      <c r="E78" s="15" t="s">
        <v>285</v>
      </c>
      <c r="F78" s="14"/>
      <c r="G78" s="14"/>
    </row>
    <row r="79" spans="1:7" ht="22.5">
      <c r="A79" s="57"/>
      <c r="B79" s="44" t="str">
        <f>Critères!B78</f>
        <v>11.6</v>
      </c>
      <c r="C79" s="14" t="str">
        <f>Critères!C78</f>
        <v>Dans chaque formulaire, chaque regroupement de champs de même nature a-t-il une légende ?</v>
      </c>
      <c r="D79" s="9" t="s">
        <v>272</v>
      </c>
      <c r="E79" s="15" t="s">
        <v>285</v>
      </c>
      <c r="F79" s="14"/>
      <c r="G79" s="14"/>
    </row>
    <row r="80" spans="1:7" ht="33.75">
      <c r="A80" s="57"/>
      <c r="B80" s="44" t="str">
        <f>Critères!B79</f>
        <v>11.7</v>
      </c>
      <c r="C80" s="14" t="str">
        <f>Critères!C79</f>
        <v>Dans chaque formulaire, chaque légende associée à un regroupement de champs de même nature est-elle pertinente ?</v>
      </c>
      <c r="D80" s="9" t="s">
        <v>272</v>
      </c>
      <c r="E80" s="15" t="s">
        <v>285</v>
      </c>
      <c r="F80" s="14"/>
      <c r="G80" s="14"/>
    </row>
    <row r="81" spans="1:7" ht="22.5">
      <c r="A81" s="57"/>
      <c r="B81" s="44" t="str">
        <f>Critères!B80</f>
        <v>11.8</v>
      </c>
      <c r="C81" s="14" t="str">
        <f>Critères!C80</f>
        <v>Dans chaque formulaire, les items de même nature d’une liste de choix sont-ils regroupées de manière pertinente ?</v>
      </c>
      <c r="D81" s="9" t="s">
        <v>272</v>
      </c>
      <c r="E81" s="15" t="s">
        <v>285</v>
      </c>
      <c r="F81" s="14"/>
      <c r="G81" s="14"/>
    </row>
    <row r="82" spans="1:7" ht="22.5">
      <c r="A82" s="57"/>
      <c r="B82" s="44" t="str">
        <f>Critères!B81</f>
        <v>11.9</v>
      </c>
      <c r="C82" s="14" t="str">
        <f>Critères!C81</f>
        <v>Dans chaque formulaire, l’intitulé de chaque bouton est-il pertinent (hors cas particuliers) ?</v>
      </c>
      <c r="D82" s="9" t="s">
        <v>270</v>
      </c>
      <c r="E82" s="15" t="s">
        <v>285</v>
      </c>
      <c r="F82" s="14"/>
      <c r="G82" s="14"/>
    </row>
    <row r="83" spans="1:7" ht="22.5">
      <c r="A83" s="57"/>
      <c r="B83" s="44" t="str">
        <f>Critères!B82</f>
        <v>11.10</v>
      </c>
      <c r="C83" s="14" t="str">
        <f>Critères!C82</f>
        <v>Dans chaque formulaire, le contrôle de saisie est-il utilisé de manière pertinente (hors cas particuliers) ?</v>
      </c>
      <c r="D83" s="9" t="s">
        <v>270</v>
      </c>
      <c r="E83" s="15" t="s">
        <v>285</v>
      </c>
      <c r="F83" s="14"/>
      <c r="G83" s="14"/>
    </row>
    <row r="84" spans="1:7" ht="33.75">
      <c r="A84" s="57"/>
      <c r="B84" s="44" t="str">
        <f>Critères!B83</f>
        <v>11.11</v>
      </c>
      <c r="C84" s="14" t="str">
        <f>Critères!C83</f>
        <v>Dans chaque formulaire, le contrôle de saisie est-il accompagné, si nécessaire, de suggestions facilitant la correction des erreurs de saisie ?</v>
      </c>
      <c r="D84" s="9" t="s">
        <v>270</v>
      </c>
      <c r="E84" s="15" t="s">
        <v>285</v>
      </c>
      <c r="F84" s="14"/>
      <c r="G84" s="14"/>
    </row>
    <row r="85" spans="1:7" ht="67.5">
      <c r="A85" s="57"/>
      <c r="B85" s="44" t="str">
        <f>Critères!B84</f>
        <v>11.12</v>
      </c>
      <c r="C85" s="14" t="str">
        <f>Critères!C84</f>
        <v>Pour chaque formulaire qui modifie ou supprime des données, ou qui transmet des réponses à un test ou à un examen, ou dont la validation a des conséquences financières ou juridiques, les données saisies peuvent-elles être modifiées, mises à jour ou récupérées par l’utilisateur ?</v>
      </c>
      <c r="D85" s="9" t="s">
        <v>270</v>
      </c>
      <c r="E85" s="15" t="s">
        <v>285</v>
      </c>
      <c r="F85" s="14"/>
      <c r="G85" s="14"/>
    </row>
    <row r="86" spans="1:7" ht="33.75">
      <c r="A86" s="57"/>
      <c r="B86" s="44" t="str">
        <f>Critères!B85</f>
        <v>11.13</v>
      </c>
      <c r="C86" s="14" t="str">
        <f>Critères!C85</f>
        <v>La finalité d’un champ de saisie peut-elle être déduite pour faciliter le remplissage automatique des champs avec les données de l’utilisateur ?</v>
      </c>
      <c r="D86" s="9" t="s">
        <v>270</v>
      </c>
      <c r="E86" s="15" t="s">
        <v>285</v>
      </c>
      <c r="F86" s="14"/>
      <c r="G86" s="14"/>
    </row>
    <row r="87" spans="1:7" ht="22.5">
      <c r="A87" s="57" t="str">
        <f>Critères!$A$86</f>
        <v>NAVIGATION</v>
      </c>
      <c r="B87" s="44" t="str">
        <f>Critères!B86</f>
        <v>12.1</v>
      </c>
      <c r="C87" s="14" t="str">
        <f>Critères!C86</f>
        <v>Chaque ensemble de pages dispose-t-il de deux systèmes de navigation différents, au moins (hors cas particuliers) ?</v>
      </c>
      <c r="D87" s="9" t="s">
        <v>270</v>
      </c>
      <c r="E87" s="15" t="s">
        <v>285</v>
      </c>
      <c r="F87" s="14"/>
      <c r="G87" s="14"/>
    </row>
    <row r="88" spans="1:7" ht="33.75">
      <c r="A88" s="57"/>
      <c r="B88" s="44" t="str">
        <f>Critères!B87</f>
        <v>12.2</v>
      </c>
      <c r="C88" s="14" t="str">
        <f>Critères!C87</f>
        <v>Dans chaque ensemble de pages, le menu et les barres de navigation sont-ils toujours à la même place (hors cas particuliers) ?</v>
      </c>
      <c r="D88" s="9" t="s">
        <v>270</v>
      </c>
      <c r="E88" s="15" t="s">
        <v>285</v>
      </c>
      <c r="F88" s="14"/>
      <c r="G88" s="14"/>
    </row>
    <row r="89" spans="1:7" ht="15.75">
      <c r="A89" s="57"/>
      <c r="B89" s="44" t="str">
        <f>Critères!B88</f>
        <v>12.3</v>
      </c>
      <c r="C89" s="14" t="str">
        <f>Critères!C88</f>
        <v>La page « plan du site » est-elle pertinente ?</v>
      </c>
      <c r="D89" s="9" t="s">
        <v>270</v>
      </c>
      <c r="E89" s="15" t="s">
        <v>285</v>
      </c>
      <c r="F89" s="14"/>
      <c r="G89" s="14"/>
    </row>
    <row r="90" spans="1:7" ht="22.5">
      <c r="A90" s="57"/>
      <c r="B90" s="44" t="str">
        <f>Critères!B89</f>
        <v>12.4</v>
      </c>
      <c r="C90" s="14" t="str">
        <f>Critères!C89</f>
        <v>Dans chaque ensemble de pages, la page « plan du site » est-elle atteignable de manière identique ?</v>
      </c>
      <c r="D90" s="9" t="s">
        <v>272</v>
      </c>
      <c r="E90" s="15" t="s">
        <v>285</v>
      </c>
      <c r="F90" s="14"/>
      <c r="G90" s="14"/>
    </row>
    <row r="91" spans="1:7" ht="22.5">
      <c r="A91" s="57"/>
      <c r="B91" s="44" t="str">
        <f>Critères!B90</f>
        <v>12.5</v>
      </c>
      <c r="C91" s="14" t="str">
        <f>Critères!C90</f>
        <v>Dans chaque ensemble de pages, le moteur de recherche est-il atteignable de manière identique ?</v>
      </c>
      <c r="D91" s="9" t="s">
        <v>270</v>
      </c>
      <c r="E91" s="15" t="s">
        <v>285</v>
      </c>
      <c r="F91" s="14"/>
      <c r="G91" s="14"/>
    </row>
    <row r="92" spans="1:7" ht="56.25">
      <c r="A92" s="57"/>
      <c r="B92" s="44" t="str">
        <f>Critères!B91</f>
        <v>12.6</v>
      </c>
      <c r="C92" s="14" t="str">
        <f>Critères!C91</f>
        <v>Les zones de regroupement de contenus présentes dans plusieurs pages web (zones d’en-tête, de navigation principale, de contenu principal, de pied de page et de moteur de recherche) peuvent-elles être atteintes ou évitées ?</v>
      </c>
      <c r="D92" s="9" t="s">
        <v>270</v>
      </c>
      <c r="E92" s="15" t="s">
        <v>285</v>
      </c>
      <c r="F92" s="14"/>
      <c r="G92" s="14"/>
    </row>
    <row r="93" spans="1:7" ht="33.75">
      <c r="A93" s="57"/>
      <c r="B93" s="44" t="str">
        <f>Critères!B92</f>
        <v>12.7</v>
      </c>
      <c r="C93" s="14" t="str">
        <f>Critères!C92</f>
        <v>Dans chaque page web, un lien d’évitement ou d’accès rapide à la zone de contenu principal est-il présent (hors cas particuliers) ?</v>
      </c>
      <c r="D93" s="9" t="s">
        <v>270</v>
      </c>
      <c r="E93" s="15" t="s">
        <v>285</v>
      </c>
      <c r="F93" s="14"/>
      <c r="G93" s="14"/>
    </row>
    <row r="94" spans="1:7" ht="22.5">
      <c r="A94" s="57"/>
      <c r="B94" s="44" t="str">
        <f>Critères!B93</f>
        <v>12.8</v>
      </c>
      <c r="C94" s="14" t="str">
        <f>Critères!C93</f>
        <v>Dans chaque page web, l’ordre de tabulation est-il cohérent ?</v>
      </c>
      <c r="D94" s="9" t="s">
        <v>270</v>
      </c>
      <c r="E94" s="15" t="s">
        <v>285</v>
      </c>
      <c r="F94" s="14"/>
      <c r="G94" s="14"/>
    </row>
    <row r="95" spans="1:7" ht="22.5">
      <c r="A95" s="57"/>
      <c r="B95" s="44" t="str">
        <f>Critères!B94</f>
        <v>12.9</v>
      </c>
      <c r="C95" s="14" t="str">
        <f>Critères!C94</f>
        <v>Dans chaque page web, la navigation ne doit pas contenir de piège au clavier. Cette règle est-elle respectée ?</v>
      </c>
      <c r="D95" s="9" t="s">
        <v>270</v>
      </c>
      <c r="E95" s="15" t="s">
        <v>285</v>
      </c>
      <c r="F95" s="14"/>
      <c r="G95" s="14"/>
    </row>
    <row r="96" spans="1:7" ht="45">
      <c r="A96" s="57"/>
      <c r="B96" s="44" t="str">
        <f>Critères!B95</f>
        <v>12.10</v>
      </c>
      <c r="C96" s="14" t="str">
        <f>Critères!C95</f>
        <v>Dans chaque page web, les raccourcis clavier n’utilisant qu’une seule touche (lettre minuscule ou majuscule, ponctuation, chiffre ou symbole) sont-ils contrôlables par l’utilisateur ?</v>
      </c>
      <c r="D96" s="9" t="s">
        <v>272</v>
      </c>
      <c r="E96" s="15" t="s">
        <v>285</v>
      </c>
      <c r="F96" s="14"/>
      <c r="G96" s="14"/>
    </row>
    <row r="97" spans="1:7" ht="45">
      <c r="A97" s="57"/>
      <c r="B97" s="44" t="str">
        <f>Critères!B96</f>
        <v>12.11</v>
      </c>
      <c r="C97" s="14" t="str">
        <f>Critères!C96</f>
        <v>Dans chaque page web, les contenus additionnels apparaissant au survol, à la prise de focus ou à l’activation d’un composant d’interface sont-ils si nécessaire atteignables au clavier ?</v>
      </c>
      <c r="D97" s="9" t="s">
        <v>270</v>
      </c>
      <c r="E97" s="15" t="s">
        <v>285</v>
      </c>
      <c r="F97" s="14"/>
      <c r="G97" s="14"/>
    </row>
    <row r="98" spans="1:7" ht="33.75">
      <c r="A98" s="57" t="str">
        <f>Critères!$A$97</f>
        <v>CONSULTATION</v>
      </c>
      <c r="B98" s="44" t="str">
        <f>Critères!B97</f>
        <v>13.1</v>
      </c>
      <c r="C98" s="14" t="str">
        <f>Critères!C97</f>
        <v>Pour chaque page web, l’utilisateur a-t-il le contrôle de chaque limite de temps modifiant le contenu (hors cas particuliers) ?</v>
      </c>
      <c r="D98" s="9" t="s">
        <v>272</v>
      </c>
      <c r="E98" s="15" t="s">
        <v>285</v>
      </c>
      <c r="F98" s="14"/>
      <c r="G98" s="14"/>
    </row>
    <row r="99" spans="1:7" ht="33.75">
      <c r="A99" s="57"/>
      <c r="B99" s="44" t="str">
        <f>Critères!B98</f>
        <v>13.2</v>
      </c>
      <c r="C99" s="14" t="str">
        <f>Critères!C98</f>
        <v>Dans chaque page web, l’ouverture d’une nouvelle fenêtre ne doit pas être déclenchée sans action de l’utilisateur. Cette règle est-elle respectée ?</v>
      </c>
      <c r="D99" s="9" t="s">
        <v>272</v>
      </c>
      <c r="E99" s="15" t="s">
        <v>285</v>
      </c>
      <c r="F99" s="14"/>
      <c r="G99" s="14"/>
    </row>
    <row r="100" spans="1:7" ht="33.75">
      <c r="A100" s="57"/>
      <c r="B100" s="44" t="str">
        <f>Critères!B99</f>
        <v>13.3</v>
      </c>
      <c r="C100" s="14" t="str">
        <f>Critères!C99</f>
        <v>Dans chaque page web, chaque document bureautique en téléchargement possède-t-il, si nécessaire, une version accessible (hors cas particuliers) ?</v>
      </c>
      <c r="D100" s="9" t="s">
        <v>272</v>
      </c>
      <c r="E100" s="15" t="s">
        <v>285</v>
      </c>
      <c r="F100" s="14"/>
      <c r="G100" s="14"/>
    </row>
    <row r="101" spans="1:7" ht="22.5">
      <c r="A101" s="57"/>
      <c r="B101" s="44" t="str">
        <f>Critères!B100</f>
        <v>13.4</v>
      </c>
      <c r="C101" s="14" t="str">
        <f>Critères!C100</f>
        <v>Pour chaque document bureautique ayant une version accessible, cette version offre-t-elle la même information ?</v>
      </c>
      <c r="D101" s="9" t="s">
        <v>272</v>
      </c>
      <c r="E101" s="15" t="s">
        <v>285</v>
      </c>
      <c r="F101" s="14"/>
      <c r="G101" s="14"/>
    </row>
    <row r="102" spans="1:7" ht="22.5">
      <c r="A102" s="57"/>
      <c r="B102" s="44" t="str">
        <f>Critères!B101</f>
        <v>13.5</v>
      </c>
      <c r="C102" s="14" t="str">
        <f>Critères!C101</f>
        <v>Dans chaque page web, chaque contenu cryptique (art ASCII, émoticon, syntaxe cryptique) a-t-il une alternative ?</v>
      </c>
      <c r="D102" s="9" t="s">
        <v>272</v>
      </c>
      <c r="E102" s="15" t="s">
        <v>285</v>
      </c>
      <c r="F102" s="14"/>
      <c r="G102" s="14"/>
    </row>
    <row r="103" spans="1:7" ht="33.75">
      <c r="A103" s="57"/>
      <c r="B103" s="44" t="str">
        <f>Critères!B102</f>
        <v>13.6</v>
      </c>
      <c r="C103" s="14" t="str">
        <f>Critères!C102</f>
        <v>Dans chaque page web, pour chaque contenu cryptique (art ASCII, émoticon, syntaxe cryptique) ayant une alternative, cette alternative est-elle pertinente ?</v>
      </c>
      <c r="D103" s="9" t="s">
        <v>272</v>
      </c>
      <c r="E103" s="15" t="s">
        <v>285</v>
      </c>
      <c r="F103" s="14"/>
      <c r="G103" s="14"/>
    </row>
    <row r="104" spans="1:7" ht="33.75">
      <c r="A104" s="57"/>
      <c r="B104" s="44" t="str">
        <f>Critères!B103</f>
        <v>13.7</v>
      </c>
      <c r="C104" s="14" t="str">
        <f>Critères!C103</f>
        <v>Dans chaque page web, les changements brusques de luminosité ou les effets de flash sont-ils correctement utilisés ?</v>
      </c>
      <c r="D104" s="9" t="s">
        <v>270</v>
      </c>
      <c r="E104" s="15" t="s">
        <v>285</v>
      </c>
      <c r="F104" s="14"/>
      <c r="G104" s="14"/>
    </row>
    <row r="105" spans="1:7" ht="22.5">
      <c r="A105" s="57"/>
      <c r="B105" s="44" t="str">
        <f>Critères!B104</f>
        <v>13.8</v>
      </c>
      <c r="C105" s="14" t="str">
        <f>Critères!C104</f>
        <v>Dans chaque page web, chaque contenu en mouvement ou clignotant est-il contrôlable par l’utilisateur ?</v>
      </c>
      <c r="D105" s="9" t="s">
        <v>272</v>
      </c>
      <c r="E105" s="15" t="s">
        <v>285</v>
      </c>
      <c r="F105" s="14"/>
      <c r="G105" s="14"/>
    </row>
    <row r="106" spans="1:7" ht="33.75">
      <c r="A106" s="57"/>
      <c r="B106" s="44" t="str">
        <f>Critères!B105</f>
        <v>13.9</v>
      </c>
      <c r="C106" s="14" t="str">
        <f>Critères!C105</f>
        <v>Dans chaque page web, le contenu proposé est-il consultable quelle que soit l’orientation de l’écran (portait ou paysage) (hors cas particuliers) ?</v>
      </c>
      <c r="D106" s="9" t="s">
        <v>270</v>
      </c>
      <c r="E106" s="15" t="s">
        <v>285</v>
      </c>
      <c r="F106" s="14"/>
      <c r="G106" s="14"/>
    </row>
    <row r="107" spans="1:7" ht="45">
      <c r="A107" s="57"/>
      <c r="B107" s="44" t="str">
        <f>Critères!B106</f>
        <v>13.10</v>
      </c>
      <c r="C107" s="14" t="str">
        <f>Critères!C106</f>
        <v>Dans chaque page web, les fonctionnalités utilisables ou disponibles au moyen d’un geste complexe peuvent-elles être également disponibles au moyen d’un geste simple (hors cas particuliers) ?</v>
      </c>
      <c r="D107" s="9" t="s">
        <v>272</v>
      </c>
      <c r="E107" s="15" t="s">
        <v>285</v>
      </c>
      <c r="F107" s="14"/>
      <c r="G107" s="14"/>
    </row>
    <row r="108" spans="1:7" ht="45">
      <c r="A108" s="57"/>
      <c r="B108" s="44" t="str">
        <f>Critères!B107</f>
        <v>13.11</v>
      </c>
      <c r="C108" s="14" t="str">
        <f>Critères!C107</f>
        <v>Dans chaque page web, les actions déclenchées au moyen d’un dispositif de pointage sur un point unique de l’écran peuvent-elles faire l’objet d’une annulation (hors cas particuliers) ?</v>
      </c>
      <c r="D108" s="9" t="s">
        <v>272</v>
      </c>
      <c r="E108" s="15" t="s">
        <v>285</v>
      </c>
      <c r="F108" s="14"/>
      <c r="G108" s="14"/>
    </row>
    <row r="109" spans="1:7" ht="45">
      <c r="A109" s="57"/>
      <c r="B109" s="44" t="str">
        <f>Critères!B108</f>
        <v>13.12</v>
      </c>
      <c r="C109" s="14" t="str">
        <f>Critères!C108</f>
        <v>Dans chaque page web, les fonctionnalités qui impliquent un mouvement de l’appareil ou vers l’appareil peuvent-elles être satisfaites de manière alternative (hors cas particuliers) ?</v>
      </c>
      <c r="D109" s="9" t="s">
        <v>272</v>
      </c>
      <c r="E109" s="15" t="s">
        <v>285</v>
      </c>
      <c r="F109" s="14"/>
      <c r="G109" s="14"/>
    </row>
  </sheetData>
  <mergeCells count="15">
    <mergeCell ref="A74:A86"/>
    <mergeCell ref="A87:A97"/>
    <mergeCell ref="A98:A109"/>
    <mergeCell ref="A31:A38"/>
    <mergeCell ref="A39:A40"/>
    <mergeCell ref="A41:A45"/>
    <mergeCell ref="A46:A55"/>
    <mergeCell ref="A56:A59"/>
    <mergeCell ref="A60:A73"/>
    <mergeCell ref="A18:A30"/>
    <mergeCell ref="A1:G1"/>
    <mergeCell ref="A2:G2"/>
    <mergeCell ref="A4:A12"/>
    <mergeCell ref="A13:A14"/>
    <mergeCell ref="A15:A17"/>
  </mergeCells>
  <conditionalFormatting sqref="D4:D109">
    <cfRule type="cellIs" dxfId="101" priority="1" stopIfTrue="1" operator="equal">
      <formula>"C"</formula>
    </cfRule>
    <cfRule type="cellIs" dxfId="100" priority="2" stopIfTrue="1" operator="equal">
      <formula>"NC"</formula>
    </cfRule>
    <cfRule type="cellIs" dxfId="99" priority="3" stopIfTrue="1" operator="equal">
      <formula>"NA"</formula>
    </cfRule>
    <cfRule type="cellIs" dxfId="98" priority="4" stopIfTrue="1" operator="equal">
      <formula>"NT"</formula>
    </cfRule>
  </conditionalFormatting>
  <conditionalFormatting sqref="E4:E109">
    <cfRule type="cellIs" dxfId="97" priority="5" stopIfTrue="1" operator="equal">
      <formula>"D"</formula>
    </cfRule>
    <cfRule type="cellIs" dxfId="96" priority="6" stopIfTrue="1" operator="equal">
      <formula>"N"</formula>
    </cfRule>
  </conditionalFormatting>
  <dataValidations count="2">
    <dataValidation type="list" showErrorMessage="1" sqref="D4:D109" xr:uid="{82A607E8-E610-4570-AEC6-5D43B57F63BA}">
      <formula1>"C,NC,NA,NT"</formula1>
    </dataValidation>
    <dataValidation type="list" showErrorMessage="1" sqref="E4:E109" xr:uid="{72223E00-F071-42C9-A330-A8CAC683E524}">
      <formula1>"D,N"</formula1>
    </dataValidation>
  </dataValidations>
  <pageMargins left="0.39370078740157477" right="0.39370078740157477" top="0.78740157480314954" bottom="0.59015748031496063" header="0.39370078740157477" footer="0.39370078740157477"/>
  <pageSetup paperSize="0" scale="74" fitToWidth="0" fitToHeight="0" pageOrder="overThenDown" orientation="portrait" useFirstPageNumber="1" horizontalDpi="0" verticalDpi="0" copies="0"/>
  <headerFooter alignWithMargins="0">
    <oddHeader>&amp;LRGAA 3.0 - Relevé pour le site : wwww.site.fr&amp;R&amp;P/&amp;N - &amp;A</oddHeader>
  </headerFooter>
</worksheet>
</file>

<file path=docProps/app.xml><?xml version="1.0" encoding="utf-8"?>
<Properties xmlns="http://schemas.openxmlformats.org/officeDocument/2006/extended-properties" xmlns:vt="http://schemas.openxmlformats.org/officeDocument/2006/docPropsVTypes">
  <TotalTime>5891</TotalTime>
  <Application>Microsoft Excel</Application>
  <DocSecurity>0</DocSecurity>
  <ScaleCrop>false</ScaleCrop>
  <HeadingPairs>
    <vt:vector size="4" baseType="variant">
      <vt:variant>
        <vt:lpstr>Feuilles de calcul</vt:lpstr>
      </vt:variant>
      <vt:variant>
        <vt:i4>25</vt:i4>
      </vt:variant>
      <vt:variant>
        <vt:lpstr>Plages nommées</vt:lpstr>
      </vt:variant>
      <vt:variant>
        <vt:i4>1</vt:i4>
      </vt:variant>
    </vt:vector>
  </HeadingPairs>
  <TitlesOfParts>
    <vt:vector size="26" baseType="lpstr">
      <vt:lpstr>Mode_d'emploi</vt:lpstr>
      <vt:lpstr>Échantillon</vt:lpstr>
      <vt:lpstr>Critères</vt:lpstr>
      <vt:lpstr>Synthèse</vt:lpstr>
      <vt:lpstr>BaseDeCalcul</vt:lpstr>
      <vt:lpstr>P01</vt:lpstr>
      <vt:lpstr>P02</vt:lpstr>
      <vt:lpstr>P03</vt:lpstr>
      <vt:lpstr>P04</vt:lpstr>
      <vt:lpstr>P05</vt:lpstr>
      <vt:lpstr>P06</vt:lpstr>
      <vt:lpstr>P07</vt:lpstr>
      <vt:lpstr>P08</vt:lpstr>
      <vt:lpstr>P09</vt:lpstr>
      <vt:lpstr>P10</vt:lpstr>
      <vt:lpstr>P11</vt:lpstr>
      <vt:lpstr>P12</vt:lpstr>
      <vt:lpstr>P13</vt:lpstr>
      <vt:lpstr>P14</vt:lpstr>
      <vt:lpstr>P15</vt:lpstr>
      <vt:lpstr>P16</vt:lpstr>
      <vt:lpstr>P17</vt:lpstr>
      <vt:lpstr>P18</vt:lpstr>
      <vt:lpstr>P19</vt:lpstr>
      <vt:lpstr>P20</vt:lpstr>
      <vt:lpstr>Critères!Zone_d_impression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Maulaz, Samuel</dc:creator>
  <cp:lastModifiedBy>Maulaz, Samuel</cp:lastModifiedBy>
  <cp:revision>533</cp:revision>
  <cp:lastPrinted>2015-03-10T10:18:37Z</cp:lastPrinted>
  <dcterms:created xsi:type="dcterms:W3CDTF">2015-03-10T09:08:51Z</dcterms:created>
  <dcterms:modified xsi:type="dcterms:W3CDTF">2026-06-03T13:38:40Z</dcterms:modified>
</cp:coreProperties>
</file>